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Тит.лист" sheetId="1" r:id="rId1"/>
    <sheet name="ф.1" sheetId="2" r:id="rId2"/>
    <sheet name="ф 2" sheetId="3" r:id="rId3"/>
    <sheet name="ф 3" sheetId="4" r:id="rId4"/>
    <sheet name="ф 4" sheetId="5" r:id="rId5"/>
    <sheet name="ф 5" sheetId="6" r:id="rId6"/>
    <sheet name="ф.6" sheetId="7" r:id="rId7"/>
    <sheet name="ф.7" sheetId="8" r:id="rId8"/>
  </sheets>
  <definedNames/>
  <calcPr fullCalcOnLoad="1"/>
</workbook>
</file>

<file path=xl/sharedStrings.xml><?xml version="1.0" encoding="utf-8"?>
<sst xmlns="http://schemas.openxmlformats.org/spreadsheetml/2006/main" count="384" uniqueCount="252">
  <si>
    <t>Ответственный исполнитель мероприятия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</si>
  <si>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</si>
  <si>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</si>
  <si>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</si>
  <si>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</si>
  <si>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</si>
  <si>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</si>
  <si>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</si>
  <si>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</si>
  <si>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</si>
  <si>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</si>
  <si>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</si>
  <si>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</si>
  <si>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</si>
  <si>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</si>
  <si>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</si>
  <si>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</si>
  <si>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</si>
  <si>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</si>
  <si>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</si>
  <si>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Достигнутый результат</t>
  </si>
  <si>
    <t>Проблемы, возникшие в ходе реализации мероприятия</t>
  </si>
  <si>
    <t>Срок выполнения плановый</t>
  </si>
  <si>
    <t>Срок выполнения фактический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</si>
  <si>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</si>
  <si>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</si>
  <si>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</si>
  <si>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</si>
  <si>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Относительное отклонение факта от плана*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</si>
  <si>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</si>
  <si>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</si>
  <si>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</si>
  <si>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</si>
  <si>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3) иные источники</t>
  </si>
  <si>
    <t>2)  средства бюджетов других уровней бюджетной системы Российской Федерации, планируемые к привлечению</t>
  </si>
  <si>
    <t>Темп роста к уровню прошлого года, % (гр8/гр6*100)</t>
  </si>
  <si>
    <t xml:space="preserve">Координатор муниципальной программы </t>
  </si>
  <si>
    <t>(должность)</t>
  </si>
  <si>
    <t>(подпись)                    (ФИО)</t>
  </si>
  <si>
    <t xml:space="preserve">(дата) </t>
  </si>
  <si>
    <t>Отчет о выполнении основных мероприятий муниципальной программы</t>
  </si>
  <si>
    <t xml:space="preserve">Форма 3. </t>
  </si>
  <si>
    <t>Форма 4.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</si>
  <si>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</si>
  <si>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</si>
  <si>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Заместитель Главы Администрации</t>
  </si>
  <si>
    <t xml:space="preserve"> города Воткинска по социальным вопросам</t>
  </si>
  <si>
    <t>Отчет о реализации муниципальной программы муниципального образования "Город Воткинск"</t>
  </si>
  <si>
    <t>0 2</t>
  </si>
  <si>
    <t>0 3</t>
  </si>
  <si>
    <t>Управление образования</t>
  </si>
  <si>
    <t>0 4</t>
  </si>
  <si>
    <t>0 5</t>
  </si>
  <si>
    <t>0 6</t>
  </si>
  <si>
    <t>Форма 2</t>
  </si>
  <si>
    <t>Отношение фактических расходов к оценке расходов, %</t>
  </si>
  <si>
    <t xml:space="preserve">Всего </t>
  </si>
  <si>
    <r>
      <rPr>
        <u val="single"/>
        <sz val="12"/>
        <rFont val="Times New Roman"/>
        <family val="1"/>
      </rPr>
      <t xml:space="preserve">                                        </t>
    </r>
    <r>
      <rPr>
        <sz val="12"/>
        <rFont val="Times New Roman"/>
        <family val="1"/>
      </rPr>
      <t xml:space="preserve">  /Ж.А.Александрова</t>
    </r>
  </si>
  <si>
    <r>
      <t>________________________</t>
    </r>
    <r>
      <rPr>
        <u val="single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</t>
    </r>
  </si>
  <si>
    <t>Утверждаю:</t>
  </si>
  <si>
    <t>13</t>
  </si>
  <si>
    <t>Изучение наркоситуации, выявление причин и условий, способствующих наркотизации населения и совершению преступлений, связанных с незаконным оборотом наркотиков</t>
  </si>
  <si>
    <t>Анализ наркоситуации на территории муниципального образования "Город Воткинск", определение антинаркотических приоритетов совместной деятельности</t>
  </si>
  <si>
    <t>Анализ ситуации для корректировки программ, планов профилактики</t>
  </si>
  <si>
    <t>Оценка эффективности принимаемых органами местного самооуправления комплексных мер в сфере профилактики наркопреступности и наркопотребления</t>
  </si>
  <si>
    <t>Выявление количества лиц, употребляющих наркотики в немедицинских целях</t>
  </si>
  <si>
    <t>ГУ ММО МВД России "Воткинский" (по согласованию), Антинаркотичес-кая комиссия муниципального образования "Город Воткинск", Управление образования, управление культуры, спорта и молодежной политики</t>
  </si>
  <si>
    <t>Работа по формированию банка данных о фактах незаконного оборота наркотиков</t>
  </si>
  <si>
    <t>Антинаркотиче-ская комиссия муниципального образования "Город Воткинск"</t>
  </si>
  <si>
    <t>Антинаркотичес-кая комиссия муниципального образования "Город Воткинск"</t>
  </si>
  <si>
    <t>Обеспечение межведомственного взаимодействия</t>
  </si>
  <si>
    <t>Организация межведомственного обмена информацией о лицах, допускающих немедицинское употребление наркотиков</t>
  </si>
  <si>
    <t>Обеспечение межведомственного взаимодействия для корректировки программ, планов профилактики</t>
  </si>
  <si>
    <t>Проведение рейдов по выявлению и пресечению незаконного оборота наркотических средств в местах массового скопления детей и молодежи</t>
  </si>
  <si>
    <t>ГУ ММО МВД России "Воткинский" (по согласованию)</t>
  </si>
  <si>
    <t>Сокращение наркомании и связанной с ней преступности</t>
  </si>
  <si>
    <t>01</t>
  </si>
  <si>
    <t>Проведение мероприятий, направленных на выявление незаконных посевов наркокультур, уничтожение очагов произрастания дикорастущей конопли</t>
  </si>
  <si>
    <t>Антинаркотичес-кая комиссия муниципального образования "Город Воткинск", ГУ ММО МВД России "Воткинский" (по согласованию)</t>
  </si>
  <si>
    <t>Совершенствование системы профилактики наркомании</t>
  </si>
  <si>
    <t>Подготовка и повышение квалификации специалистов заинтересованных ведомств по подготовке по вопросам профилактики наркомании и формирования здорового образа жизни</t>
  </si>
  <si>
    <t>Управление образования, Управление культуры, спорта и молодежной политики, Управление социальной поддержки населения, БУЗ УР "Воткинская районная больница МЗ УР", БУЗ УР "Воткинская городская больница МЗ УР"</t>
  </si>
  <si>
    <t>Повышение эффективности деятельности субъектов профилактики</t>
  </si>
  <si>
    <t>Организация профилактических мероприятий в образовательных организациях. Организация и проведение добровольного психологического и медицинского тестирования учащихся и студентов</t>
  </si>
  <si>
    <t>Управление образования, Управление культуры, спорта и молодежной политики, Управление социальной поддержки населения</t>
  </si>
  <si>
    <t>Ведение профилактики всех видов зависимости среди несовершеннолетних</t>
  </si>
  <si>
    <t>Внедрение в практику работы  образовательных учреждений программ и  методик, направленных на формирование законопослушного поведения обучающихся, предупреждение и пресечение правонарушений, связанных с незаконным оборотом наркотиков, организация правовой  пропаганды</t>
  </si>
  <si>
    <t>Работа по реабилитации и ресоциализации наркологических больных, выявление потребителей наркотических средств, направление их на лечение</t>
  </si>
  <si>
    <t>Оказание содействия в трудоустройстве лицам, привлеченным по административной ответственности по ст.6.9 КоАП, прошедших лечение и медицинскую реабилитацию и нуждающихся в трудоустройстве</t>
  </si>
  <si>
    <t>ГУ «Воткинский центр занятости населения» (по согласованию)</t>
  </si>
  <si>
    <t>Антинаркотическая комиссия муниципального образования «Город Воткинск», ГУ «Воткинский центр занятости населения» (по согласованию)</t>
  </si>
  <si>
    <t>Сокращение количества рецидивов употребления наркотиков, совершения преступлений, связанных с употреблением наркотиков</t>
  </si>
  <si>
    <t>Информирование о положении на рынке труда и наличии вакантных мест для содействия в трудоустройстве лицам, условно осужденным к лишению свободы или освободившимся из мест лишения свободы</t>
  </si>
  <si>
    <t>Формирование у подростков и молодежи мотивации к ведению здорового образа жизни</t>
  </si>
  <si>
    <t>04</t>
  </si>
  <si>
    <t>Организация спортивных и культурно-массовых мероприятий во внеурочное время</t>
  </si>
  <si>
    <t>Формирование навыков здорового образа жизни</t>
  </si>
  <si>
    <t>Обучение навыкам здорового образа жизни в детских и молодежных летних лагерях</t>
  </si>
  <si>
    <t>3</t>
  </si>
  <si>
    <t>Организация  конкурсов и проектов, направленных на профилактику различных видов зависимости несовершеннолетних</t>
  </si>
  <si>
    <t>4</t>
  </si>
  <si>
    <t xml:space="preserve">Формирование навыков здорового образа жизни, увеличение количества участников в мероприятиях </t>
  </si>
  <si>
    <t>5</t>
  </si>
  <si>
    <t>Проведение Месячника по профилактике злоупотребления наркотическими средствами и психотропными веществами среди учащихся и студенческой молодежи  города Воткинска</t>
  </si>
  <si>
    <t>Управление культуры, спорта и молодежной политики, Управление образования</t>
  </si>
  <si>
    <t>6</t>
  </si>
  <si>
    <t>Проведение расширенных родительских собраний по вопросам  пропаганды здорового образа жизни,  профилактики злоупотребления  наркотических средств и психотропных веществ,  с участием врачей – наркологов, сотрудников правоохранительных органов</t>
  </si>
  <si>
    <t>Управление культуры, спорта  и молодежной политики</t>
  </si>
  <si>
    <t>Управление культуры, спорта и молодежной политики, Управление образования, БУЗ УР «Воткинская районная больница МЗ УР»</t>
  </si>
  <si>
    <t>7</t>
  </si>
  <si>
    <t>Организация  спортивно-массовых мероприятий «Спорт – Мой выбор»</t>
  </si>
  <si>
    <t>8</t>
  </si>
  <si>
    <t>Организация психологических тренингов по вопросам  профилактики наркомании в общеобразовательных организациях города Воткинска</t>
  </si>
  <si>
    <t>Взаимодействие с общественными организациями</t>
  </si>
  <si>
    <t>05</t>
  </si>
  <si>
    <t>Организация взаимодействия с общественными объединениями, молодежными организациями, традиционными  религиозными конфессиями, творческими союзами, в области профилактики наркомании среди детей и молодежи, находящихся в неблагоприятных  семейных, социальных условиях,  в трудной жизненной ситуации, для лиц группы риска</t>
  </si>
  <si>
    <t>Антинаркотическая комиссия муниципального образования «Город Воткинск», Управление культуры, спорта  и молодежной политики</t>
  </si>
  <si>
    <t>Повышение эффективности межведомственного взаимодействия субъектов профилактики</t>
  </si>
  <si>
    <t>Организация работы волонтерских отрядов и добровольческого движения  по профилактике злоупотребления наркотиками и психоактивными веществами и пропаганде здорового образа жизни. Реализация  социально-значимых проектов</t>
  </si>
  <si>
    <t>Управление культуры, спорта и молодежной политики, Комиссия по делам несовершеннолетних и защите их прав</t>
  </si>
  <si>
    <t>Информационно-коммуникационная  и пропагандистская   деятельность по профилактике наркомании</t>
  </si>
  <si>
    <t>Информирование через СМИ о деятельности органов местного самоуправления и правоохранительных органов по противодействию злоупотреблению наркотическими средствами и незаконному обороту наркотиков</t>
  </si>
  <si>
    <t>Антинаркотическая комиссия муниципального образования «Город Воткинск», ГУ ММО МВД России «Воткинский»</t>
  </si>
  <si>
    <t>Информирование населения о правовой ответственности за употребление и сбыт наркотиков</t>
  </si>
  <si>
    <t>Изготовление и размещение социальной рекламы в области профилактики наркомании</t>
  </si>
  <si>
    <t>Снижение количества случаев злоупотребления наркотическими веществами</t>
  </si>
  <si>
    <t>06</t>
  </si>
  <si>
    <t>Тиражирование информационных материалов по профилактике наркомании и ВИЧ-инфекции в разных группах населения города Воткинска</t>
  </si>
  <si>
    <t>Организация комплекса информационно- пропагандистских мер, направленных на формирование в обществе негативного отношения к употреблению наркотиков.</t>
  </si>
  <si>
    <t>Проведение тематических рекламных кампаний, направленных на пропаганду здорового образа жизни</t>
  </si>
  <si>
    <r>
      <t xml:space="preserve">Ответственный исполнитель: </t>
    </r>
    <r>
      <rPr>
        <u val="single"/>
        <sz val="12"/>
        <rFont val="Times New Roman"/>
        <family val="1"/>
      </rPr>
      <t>Управление социальной поддержки населения Администрации города Воткинска</t>
    </r>
  </si>
  <si>
    <t>Ответственный исполнитель: Управление социальной поддержки населения Администрации города Воткинска</t>
  </si>
  <si>
    <t>Выдача муниципальных заданий на оказание муниципальных услуг (выполнение работ) в рамках данной программы не осуществляется</t>
  </si>
  <si>
    <t>человек</t>
  </si>
  <si>
    <t>случаев</t>
  </si>
  <si>
    <t>июнь</t>
  </si>
  <si>
    <t>январь-июнь</t>
  </si>
  <si>
    <t>декабрь</t>
  </si>
  <si>
    <t>в течение года</t>
  </si>
  <si>
    <t>Изготовлено 150 буклетов для образовательных учреждений системы СПО и ВО</t>
  </si>
  <si>
    <t xml:space="preserve">  </t>
  </si>
  <si>
    <t>Организация  антинаркотических акций в городе, приуроченных к  Международному  Дню с  борьбы с наркоманией, Международному дню борьбы со СПИДОМ. Организация  конкурсов  плакатов, рисунков, сочинений, видеороликов по антинаркотической тематике в учебных организациях.</t>
  </si>
  <si>
    <t xml:space="preserve">Осуществлен своевременный  межведомственный обмен субъектов профилактики о лицах, допускающих немедицинское употребление наркотиков </t>
  </si>
  <si>
    <t>Форма 1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</si>
  <si>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</si>
  <si>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</si>
  <si>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</si>
  <si>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</si>
  <si>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Кассовые расходы, %</t>
  </si>
  <si>
    <t>И</t>
  </si>
  <si>
    <t>ГРБС</t>
  </si>
  <si>
    <t>Рз</t>
  </si>
  <si>
    <t>Пр</t>
  </si>
  <si>
    <t>ЦС</t>
  </si>
  <si>
    <t>ВР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</si>
  <si>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</si>
  <si>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</si>
  <si>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 на конец отчетного периода</t>
  </si>
  <si>
    <t>К плану на 1 января отчетного года</t>
  </si>
  <si>
    <t>К плану на отчетную дату</t>
  </si>
  <si>
    <t>Всего</t>
  </si>
  <si>
    <t>Управление культуры, спорта и молодежной политики Администрации города Вокткинска</t>
  </si>
  <si>
    <t>938</t>
  </si>
  <si>
    <t xml:space="preserve">Формирование у подростков и молодежи мотивации к ведению здорового образа жизни </t>
  </si>
  <si>
    <t>Управление культуры, спорта и молодежной политики Администрации города Воткинска</t>
  </si>
  <si>
    <t>03</t>
  </si>
  <si>
    <t>14</t>
  </si>
  <si>
    <t>Информирование населения о последствиях злоупотребления наркотическими средствами</t>
  </si>
  <si>
    <t xml:space="preserve">Ответственный исполнитель: Управление социальной поддержки населения Администрации города Воткинска              </t>
  </si>
  <si>
    <t xml:space="preserve">Форма 6. </t>
  </si>
  <si>
    <t>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</si>
  <si>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</si>
  <si>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</si>
  <si>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</si>
  <si>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</si>
  <si>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Форма 7. Результаты оценки эффективности муниципальной  программы (подпрограммы)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</si>
  <si>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</si>
  <si>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</si>
  <si>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</si>
  <si>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</si>
  <si>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</si>
  <si>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</si>
  <si>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</si>
  <si>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r>
      <t xml:space="preserve">Э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</si>
  <si>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</si>
  <si>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</si>
  <si>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СР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</si>
  <si>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</rPr>
      <t>БС</t>
    </r>
  </si>
  <si>
    <t>6=7х10</t>
  </si>
  <si>
    <t>10=8/9</t>
  </si>
  <si>
    <t>Заместитель главы Администрации города Воткинска по социальным вопросам Ж.А.Александрова</t>
  </si>
  <si>
    <t>Примечание: значения показателей округляются до 3-х знаков после запятой</t>
  </si>
  <si>
    <t>июль-декабрь</t>
  </si>
  <si>
    <t>июль-август</t>
  </si>
  <si>
    <t>2 полугодие</t>
  </si>
  <si>
    <t>Проведен конкурс зарядок "Танцующий город", конкурс проектов "Молодежь за ЗОЖ".</t>
  </si>
  <si>
    <t xml:space="preserve">Отчет о расходах на реализацию муниципальной программы за счет всех источников финансирования 
за 2023 год
</t>
  </si>
  <si>
    <t xml:space="preserve">Отчет о выполнении сводных показателей муниципальных заданий на оказание муниципальных услуг (выполнение работ)  муниципальными учреждениями муниципального образования «Город Воткинск»  по муниципальной программе 
за 2023 год
</t>
  </si>
  <si>
    <t xml:space="preserve">Отчет об использовании бюджетных ассигнований бюджета муниципального образования «Город Воткинск»  
на реализацию муниципальной  программы  за 2023 год
</t>
  </si>
  <si>
    <t>на 01.01.2024</t>
  </si>
  <si>
    <t xml:space="preserve">Наименование муниципальной программы  «Комплексные меры противодействия злоупотреблению наркотиками и их незаконному обороту  на 2020-2026 годы» </t>
  </si>
  <si>
    <t xml:space="preserve">«Комплексные меры противодействия злоупотреблению наркотиками и их незаконному обороту  на 2020-2026 годы» </t>
  </si>
  <si>
    <r>
      <t xml:space="preserve">Наименование муниципальной программы  </t>
    </r>
    <r>
      <rPr>
        <u val="single"/>
        <sz val="12"/>
        <color indexed="8"/>
        <rFont val="Times New Roman"/>
        <family val="1"/>
      </rPr>
      <t>"Комплексные меры противодействия злоупотреблению наркотиками и их незаконному обороту на 2020-2026 годы"</t>
    </r>
  </si>
  <si>
    <t>Комплексные меры противодействия злоупотреблению наркотиками и их незаконному обороту  на 2020-2026 годы</t>
  </si>
  <si>
    <r>
      <t>Наименование муниципальной программы</t>
    </r>
    <r>
      <rPr>
        <u val="single"/>
        <sz val="12"/>
        <rFont val="Times New Roman"/>
        <family val="1"/>
      </rPr>
      <t xml:space="preserve"> "Комплексные меры противодействия злоупотреблению наркотиками и их незаконному обороту на 2020-2026 годы"</t>
    </r>
  </si>
  <si>
    <t>Ответственный исполнитель: Управление культуры, спорта и молодежной политики  Администрации города Воткинска</t>
  </si>
  <si>
    <t>2023 год</t>
  </si>
  <si>
    <t xml:space="preserve">В 2023 году  зарегистрировано 209 преступлений в сфере НОН, (АППГ- 209). Расследовано и направлено в суд 138 преступлений (АППГ 96). Преобладают преступления, связанные с незаконным сбытом наркотических средств. Так, в  2023 году на территории города зарегистрировано и расследовано 183 сбытовых преступления (АППГ-162).Пресечена деятельность 25 лиц, занимавшихся незаконным сбытом наркотических средств, путем оборудования тайниковых закладок (3 несовершеннолетних, АППГ 7), в том числе  6 лиц, осуществлявших  незаконный сбыт наркотических средств «из рук в руки». Пресечена деятельность одного наркопритона.
</t>
  </si>
  <si>
    <t xml:space="preserve">В 2023 году состоялось 4  заседания Антинаркотической  комиссии   муниципального образования «Город Воткинск» (24.03.2022, 29.06.2023;21.09.203;21.12.23),  в ходе которых было рассмотрено 16 общих вопросов и заслушано  20   должностных  лиц. </t>
  </si>
  <si>
    <t>Сотрудниками ГУ ММО МВД России «Воткинский» проведено 6 рейдовых мероприятий, направленных на профилактику преступлений и правонарушений по линии незаконного оборота наркотических средств в места массового скопления детей и молодежа, также  проведены 2 совместных межведомственных рейда с участием  ОДН ГУ МО МВД России «Воткинский», ФКУ УИИ УФСИН России по УР по проверке несовершеннолетних, состоящих на ведомственных учетах, по месту жительства</t>
  </si>
  <si>
    <t xml:space="preserve">Проведена Межведомствен-ная комплексная оперативно-профилактическая операция «Мак-2023» . Выявлен 1 очаг произрастания наркосодержащих растений общей площадью 10 кв.м. Растения своевременно уничтожены.
</t>
  </si>
  <si>
    <t>Число наркопотребителей, находящихся под непосредственным наблюдением БУЗ УР «РНД МЗ УР» г. Воткинска: наркопотребителей состоящих на учете  288 (АППГ-293)   человек, в том числе 9 (АППГ-13) несовершеннолетних. В системном режиме ГУ ММО МВД России "Воткинский"  и  учреждения здравоохранения направляют информационные материалы по совершенным преступлениям в сфере незаконного оборота наркотиков и о количестве  состоящих на учете граждан.</t>
  </si>
  <si>
    <t>- «уроки добра"</t>
  </si>
  <si>
    <t>-акции:</t>
  </si>
  <si>
    <t>Работа учреждений системы профилактики осуществляется по межведомственным планам. Службой занятости выдано 14 направлений для постановки на учет  в качестве ищущего работу.</t>
  </si>
  <si>
    <t>В центре занятости населения города Воткинска размещена информация о наличии вакантных мест   для лиц, освободившихся из мест лишения свободы. При  постановке на учет  в  уголовно- исполнительной инспекции города Воткинска данной категории лиц выдаются направления для постановки на учет в ЦЗН, выдано 14 направлений, из них: 14  осужденных поставлены в качестве ищущих подходящую работу, 7 трудоустроены, 10  осужденных получили услугу по профориентации, 4 получили услугу по психологической поддержке, 6 по социальной адаптации на рынке труда.</t>
  </si>
  <si>
    <t>Регулярно субъектами профилактики проводится работа по формированию позитивного отношения несовершеннолетних к своему здоровью. Проведены открытые  республиканские соревнования  «Музыкальный триатлон», в которых приняли участие  более 600 человек.- проведены:
- спортивные мероприятия, в которых приняли участие 2тыс. человек ( в том числе 80 ребят состоящих на всех видах проф.учета);
- посещение мероприятий, организованных учреждениями культуры не менее 1200 человек, в том числе  не менее 125  несовершеннолетних, состоящих на всех видах профилактического учета.</t>
  </si>
  <si>
    <t>Проведены:
«Фестиваль молодых. Будь здоров» (охват 60 человек), уроки добра; Квест "Курить не модно, живи свободно!" Акция для СПО и школьников "Мы за ЗОЖ"</t>
  </si>
  <si>
    <t>Проведено  2 этапа  конкурса  социальных миниатют "Социальный театр" охват 600 человек.</t>
  </si>
  <si>
    <t xml:space="preserve">Проведено 2 этапа акций "Сообщи, где торгуют смертью!" и "Чистая стена" (устранено  187 надписей), Проведена акция "Окна профилактики"для детей работников предприятий и учреждений города, проведено  2 этапа акции "Дети России". Проведен  антинаркотический месячник.  
 онлайн-конкурсы рисунков среди школьников в пришкольных лагерях "Здоровое поколение". </t>
  </si>
  <si>
    <t xml:space="preserve">Во всех образовательных учреждениях города проведены классные часы, родительские собрания, в дошкольных учреждениях и пришкольных лагерях организованы минутки безопасности, на которых с ребятами беседовали о правилах поведения в городе, проведена акция «Живи здорово – это здорово», обеспечена раздача листовок, буклетов во время проведения городских мероприятий , в учреждениях и на открытых площадках оформлены стенды, организованны передвижные выставки. В течение всего месячника на сайте Администрации города, в образовательных учреждениях, учреждениях культуры, спорта и молодежной политики, на сраничках в ВК размещалась информация, пропагандирующая здоровый образ жизни «Мы-здоровое поколение». Проведен конкурс "Окна профилактики" </t>
  </si>
  <si>
    <t>Организована работа  клуба «Я –родитель», клуб ответственного родительства, основной упор сделан на профилактику употребления алкоголя, наркотиков, табака, а также других видов зависимостей.
Каждое заседание членами которого являются родители в возрасте  25-45 лет (возраст клуба собирается более 200 родителей ежемесячно.
С 2023 года  заседание клуба также проводится на предприятии АО «Воткинский завод». Проведено 2 заседания по вопросам профилактики наркомании с участием специалистов Республиканского наркологического диспансера (Уразбахтин А.Ф).и Управления по контролю за оборотом наркотиков МВД по УР (Савин А.Н.)</t>
  </si>
  <si>
    <t>Проведено 26 психологических тренингов по профилактике наркомании:«Здоровая жизнь сегодня в моде, скажем мы «Привет» свободе!», «Мы за поиск и творчество, за здоровье и спорт. Мы за жизнь без наркотиков», "Скажи наркотикам - нет". Охват - 697 человек</t>
  </si>
  <si>
    <t xml:space="preserve"> МАУ МЦ Победа, совместно с Управлением культуры и волонтерами медиками провели  акцию "Будь Здоров", МАу МЦ Победа для учащихся СПО совместно с волонтерскими отрядами города провели акцию "Здоровье нынче в моде!".</t>
  </si>
  <si>
    <t>Проведено 145 спортивно-массовых мероприятия, в том числе "Лыжня России" (охват 2320 человек), Музыкальный триатлон (охват 3000 чел), Кросс нации (охват 1000 чел) Воткинская кругосветка (2800 участников).</t>
  </si>
  <si>
    <t xml:space="preserve">Размещено 2 статьи  в СМИ, 26 постов в социальных сетях,. </t>
  </si>
  <si>
    <t>за 2023 год</t>
  </si>
  <si>
    <t>Факт на начало отчетного периода (за 2022 год)</t>
  </si>
  <si>
    <t xml:space="preserve">План на конец отчетного 2023  года </t>
  </si>
  <si>
    <t>Вовлеченность населения в незаконный оборот и потребление наркотиков (количество случаев привлечения к уголовной и административной ответственности за нарушения законодательства Российской Федерации о наркотических средствах и психотропных веществах на 100 тыс. человек)</t>
  </si>
  <si>
    <t>Криминогенность наркомании (соотношение количества наркопотребителй, привлеченных к уголовной ответственности и наркопотребителей, привлеченных к административной ответственности за потребление наркотиков, на 100 тыс. населения)</t>
  </si>
  <si>
    <t>Количество случаев отравления наркотиками, в том числе среди несовершеннолетних (на 100 тыс. населения)</t>
  </si>
  <si>
    <t>Количество случаев смерти в результате потребления наркотиков (на 100 тыс. населения)</t>
  </si>
  <si>
    <t>Доля детей и молодежи, в возрасте от 14 до 35 лет, вовлеченных в профилактические мероприятия антинаркотической направленности (процент от общей численности указанной категории)</t>
  </si>
  <si>
    <t>процент</t>
  </si>
  <si>
    <t>Количество организованных мероприятий, направленных на профилактику наркомании среди подростков и молодежи (общегородские мероприятие в сфере здорового образа жизни)</t>
  </si>
  <si>
    <t>штук</t>
  </si>
  <si>
    <t>Количество родителей (законных представителей), обученных по программе родительского просвещения антинаркотической направленности (количество родителей (законных представителей) несовершеннолетних в возрасте от 10 до 15 лет)</t>
  </si>
  <si>
    <t>Число специалистов заинтересованных ведомств, прошедших подготовку по вопросам профилактики наркомании и формирования здорового образа жизни</t>
  </si>
  <si>
    <t>Прошли курсы повышения квалификации по программе "Профилактика наркомании и социально опасных зависимостей у подростков и молодежи"6 человек</t>
  </si>
  <si>
    <t>Было проведено добровольное психологическое и медицинское тестирование учащихся школ и СПО  города.  Проведены:- «уроки добра",-акции:
«Дети России» 2 этапа;
«Сообщи, где торгуют смертью» 2 этапа
«Фестиваль молодых. Будь здоров»</t>
  </si>
  <si>
    <t xml:space="preserve">В городе действуют 24 волонтерских объединения на базе школ, учреждений СПО, культуры, спорта и молодежной политики с общей численностью более 1200 человек. Их силами проведены профилактические акции "Чистая стена",  " "Детский телефон доверия", и пр. Проведен конкурс  социальных миниатьр "Социальный театр" охват 456 человек. </t>
  </si>
  <si>
    <t xml:space="preserve"> Изготовлено и распространено  среди родителей  1000  памяток со ссылками на полезные  профилактические ресурсы.</t>
  </si>
  <si>
    <t xml:space="preserve">Изготовлен и размещен  на фасаде  МЦ "Победа" профилактический  плакат. Изготовлено  2 виндера против курения для  использования на мероприятиях. </t>
  </si>
  <si>
    <t>Управление культуры, спорта и молодежной политики Администрации города Воткинска.</t>
  </si>
  <si>
    <t>В паспорте муниципальной программы «Комплексные меры противодействия злоупотреблению наркотиками и их незаконному обороту  на 2020-2025 годы» , раздел «Ресурсное обеспечение» изложен в новой редакции, программа продлена до 2026 года.</t>
  </si>
  <si>
    <t>№968</t>
  </si>
  <si>
    <t>"Комплексные меры противодействия злоупотреблению наркотиками и их незаконному обороту на 2020-2026 годы"</t>
  </si>
  <si>
    <r>
      <t xml:space="preserve">Наименование муниципальной программы  </t>
    </r>
    <r>
      <rPr>
        <u val="single"/>
        <sz val="12"/>
        <rFont val="Times New Roman"/>
        <family val="1"/>
      </rPr>
      <t>"Комплексные меры противодействия злоупотреблению наркотиками и их незаконному обороту на 2020-2026 годы"</t>
    </r>
  </si>
  <si>
    <r>
      <t xml:space="preserve">Наименование муниципальной программы </t>
    </r>
    <r>
      <rPr>
        <u val="single"/>
        <sz val="12"/>
        <rFont val="Times New Roman"/>
        <family val="1"/>
      </rPr>
      <t>"Комплексные меры противодействия злоупотреблению наркотиками и их незаконному обороту на 2020-2026 годы"</t>
    </r>
  </si>
  <si>
    <t>Комплексные меры противодействия злоупотреблению наркотиками и их незаконному обороту на 2020-2026 годы</t>
  </si>
  <si>
    <t>Постановление Администрации города Воткинска "О внесении изменений в муниципальную программу муниципального образования "Город Воткинск"«Комплексные меры противодействия злоупотреблению наркотиками и их незаконному обороту  на 2020-2025 годы» , утвержденную постановлением Адинистрации города Воткинска от 01.11.2019 № 1869.1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</si>
</sst>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,##0.000"/>
    <numFmt numFmtId="182" formatCode="0.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.5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14"/>
      <color indexed="8"/>
      <name val="Calibri"/>
      <family val="2"/>
    </font>
    <font>
      <b/>
      <sz val="9"/>
      <color indexed="8"/>
      <name val="Times New Roman"/>
      <family val="1"/>
    </font>
    <font>
      <sz val="8.5"/>
      <color indexed="8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sz val="8.5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14"/>
      <color theme="1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.5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76" fillId="0" borderId="0" xfId="0" applyFont="1" applyAlignment="1">
      <alignment/>
    </xf>
    <xf numFmtId="0" fontId="11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11" fillId="0" borderId="0" xfId="0" applyFont="1" applyFill="1" applyAlignment="1">
      <alignment horizontal="justify" vertical="center"/>
    </xf>
    <xf numFmtId="0" fontId="74" fillId="0" borderId="0" xfId="0" applyFont="1" applyFill="1" applyAlignment="1">
      <alignment/>
    </xf>
    <xf numFmtId="0" fontId="7" fillId="0" borderId="0" xfId="0" applyFont="1" applyFill="1" applyAlignment="1">
      <alignment horizontal="justify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2" fontId="11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2" fontId="7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left" wrapText="1" indent="3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7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78" fillId="0" borderId="0" xfId="0" applyFont="1" applyBorder="1" applyAlignment="1">
      <alignment/>
    </xf>
    <xf numFmtId="0" fontId="4" fillId="0" borderId="0" xfId="0" applyFont="1" applyFill="1" applyAlignment="1">
      <alignment horizontal="justify" vertical="center"/>
    </xf>
    <xf numFmtId="0" fontId="79" fillId="0" borderId="0" xfId="0" applyFont="1" applyBorder="1" applyAlignment="1">
      <alignment vertical="top" wrapText="1"/>
    </xf>
    <xf numFmtId="0" fontId="80" fillId="0" borderId="0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 vertical="center" wrapText="1"/>
    </xf>
    <xf numFmtId="0" fontId="81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174" fontId="3" fillId="0" borderId="10" xfId="0" applyNumberFormat="1" applyFont="1" applyFill="1" applyBorder="1" applyAlignment="1">
      <alignment horizontal="center" vertical="top"/>
    </xf>
    <xf numFmtId="174" fontId="2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top"/>
    </xf>
    <xf numFmtId="49" fontId="5" fillId="0" borderId="11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82" fillId="0" borderId="0" xfId="0" applyFont="1" applyAlignment="1">
      <alignment vertical="top" wrapText="1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8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justify" vertical="top" wrapText="1"/>
    </xf>
    <xf numFmtId="0" fontId="76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center"/>
    </xf>
    <xf numFmtId="0" fontId="83" fillId="0" borderId="0" xfId="0" applyFont="1" applyFill="1" applyAlignment="1">
      <alignment vertical="top" wrapText="1"/>
    </xf>
    <xf numFmtId="0" fontId="83" fillId="0" borderId="10" xfId="0" applyFont="1" applyFill="1" applyBorder="1" applyAlignment="1">
      <alignment horizontal="center" vertical="top" wrapText="1"/>
    </xf>
    <xf numFmtId="0" fontId="8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/>
    </xf>
    <xf numFmtId="0" fontId="4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vertical="top" wrapText="1"/>
    </xf>
    <xf numFmtId="0" fontId="83" fillId="0" borderId="0" xfId="0" applyFont="1" applyFill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center"/>
    </xf>
    <xf numFmtId="0" fontId="76" fillId="0" borderId="0" xfId="0" applyFont="1" applyAlignment="1">
      <alignment horizontal="center" vertical="top" wrapText="1"/>
    </xf>
    <xf numFmtId="0" fontId="76" fillId="0" borderId="10" xfId="0" applyFont="1" applyFill="1" applyBorder="1" applyAlignment="1">
      <alignment horizontal="left" vertical="top" wrapText="1"/>
    </xf>
    <xf numFmtId="0" fontId="76" fillId="0" borderId="0" xfId="0" applyFont="1" applyAlignment="1">
      <alignment horizontal="justify" vertical="top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85" fillId="0" borderId="16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76" fillId="0" borderId="10" xfId="0" applyNumberFormat="1" applyFont="1" applyFill="1" applyBorder="1" applyAlignment="1">
      <alignment horizontal="center" vertical="center" wrapText="1"/>
    </xf>
    <xf numFmtId="3" fontId="76" fillId="0" borderId="10" xfId="0" applyNumberFormat="1" applyFont="1" applyFill="1" applyBorder="1" applyAlignment="1">
      <alignment horizontal="center" vertical="center" wrapText="1"/>
    </xf>
    <xf numFmtId="2" fontId="7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85" fillId="0" borderId="17" xfId="0" applyFont="1" applyFill="1" applyBorder="1" applyAlignment="1">
      <alignment wrapText="1"/>
    </xf>
    <xf numFmtId="0" fontId="76" fillId="0" borderId="10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76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182" fontId="7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top"/>
    </xf>
    <xf numFmtId="0" fontId="76" fillId="0" borderId="0" xfId="0" applyFont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173" fontId="2" fillId="0" borderId="10" xfId="60" applyFont="1" applyFill="1" applyBorder="1" applyAlignment="1">
      <alignment horizontal="center" vertical="center"/>
    </xf>
    <xf numFmtId="3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14" fontId="86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/>
    </xf>
    <xf numFmtId="0" fontId="83" fillId="0" borderId="0" xfId="0" applyFont="1" applyAlignment="1">
      <alignment horizontal="center" vertical="top"/>
    </xf>
    <xf numFmtId="0" fontId="10" fillId="0" borderId="0" xfId="0" applyFont="1" applyFill="1" applyAlignment="1">
      <alignment horizontal="center" wrapText="1"/>
    </xf>
    <xf numFmtId="0" fontId="78" fillId="0" borderId="0" xfId="0" applyFont="1" applyBorder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81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left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74" fillId="0" borderId="0" xfId="0" applyFont="1" applyAlignment="1">
      <alignment horizontal="center" vertical="center" wrapText="1"/>
    </xf>
    <xf numFmtId="0" fontId="77" fillId="0" borderId="0" xfId="0" applyFont="1" applyAlignment="1">
      <alignment horizontal="left"/>
    </xf>
    <xf numFmtId="0" fontId="87" fillId="0" borderId="0" xfId="0" applyFont="1" applyAlignment="1">
      <alignment horizontal="center" vertical="center" wrapText="1"/>
    </xf>
    <xf numFmtId="0" fontId="74" fillId="0" borderId="0" xfId="0" applyFont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horizontal="center" wrapText="1"/>
    </xf>
    <xf numFmtId="0" fontId="84" fillId="0" borderId="14" xfId="0" applyFont="1" applyFill="1" applyBorder="1" applyAlignment="1">
      <alignment horizontal="center" wrapText="1"/>
    </xf>
    <xf numFmtId="0" fontId="84" fillId="0" borderId="18" xfId="0" applyFont="1" applyFill="1" applyBorder="1" applyAlignment="1">
      <alignment horizontal="center" wrapText="1"/>
    </xf>
    <xf numFmtId="0" fontId="84" fillId="0" borderId="19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center" vertical="justify" wrapText="1"/>
    </xf>
    <xf numFmtId="0" fontId="7" fillId="0" borderId="15" xfId="0" applyFont="1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center" wrapText="1"/>
    </xf>
    <xf numFmtId="0" fontId="84" fillId="0" borderId="20" xfId="0" applyFont="1" applyFill="1" applyBorder="1" applyAlignment="1">
      <alignment horizontal="center" vertical="top"/>
    </xf>
    <xf numFmtId="0" fontId="84" fillId="0" borderId="18" xfId="0" applyFont="1" applyFill="1" applyBorder="1" applyAlignment="1">
      <alignment horizontal="center" vertical="top"/>
    </xf>
    <xf numFmtId="0" fontId="84" fillId="0" borderId="19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74" fillId="0" borderId="0" xfId="0" applyFont="1" applyAlignment="1">
      <alignment horizontal="center"/>
    </xf>
    <xf numFmtId="0" fontId="17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selection activeCell="A13" sqref="A13:Q13"/>
    </sheetView>
  </sheetViews>
  <sheetFormatPr defaultColWidth="9.140625" defaultRowHeight="15"/>
  <cols>
    <col min="1" max="2" width="9.140625" style="11" customWidth="1"/>
    <col min="3" max="7" width="3.28125" style="11" customWidth="1"/>
    <col min="8" max="8" width="27.8515625" style="11" customWidth="1"/>
    <col min="9" max="9" width="16.8515625" style="11" customWidth="1"/>
    <col min="10" max="10" width="5.421875" style="11" customWidth="1"/>
    <col min="11" max="12" width="4.00390625" style="11" customWidth="1"/>
    <col min="13" max="13" width="10.140625" style="11" customWidth="1"/>
    <col min="14" max="14" width="4.57421875" style="11" customWidth="1"/>
    <col min="15" max="15" width="4.421875" style="11" customWidth="1"/>
    <col min="16" max="17" width="10.57421875" style="11" customWidth="1"/>
    <col min="18" max="18" width="8.8515625" style="11" customWidth="1"/>
    <col min="19" max="19" width="16.57421875" style="11" customWidth="1"/>
    <col min="20" max="16384" width="9.140625" style="11" customWidth="1"/>
  </cols>
  <sheetData>
    <row r="1" spans="3:15" s="10" customFormat="1" ht="13.5" customHeight="1">
      <c r="C1" s="8"/>
      <c r="D1" s="8"/>
      <c r="E1" s="8"/>
      <c r="F1" s="8"/>
      <c r="G1" s="8"/>
      <c r="H1" s="8"/>
      <c r="I1" s="8"/>
      <c r="J1" s="8"/>
      <c r="K1" s="8"/>
      <c r="L1" s="162" t="s">
        <v>59</v>
      </c>
      <c r="M1" s="162"/>
      <c r="N1" s="162"/>
      <c r="O1" s="162"/>
    </row>
    <row r="2" spans="3:17" s="10" customFormat="1" ht="24" customHeight="1">
      <c r="C2" s="8"/>
      <c r="D2" s="8"/>
      <c r="E2" s="8"/>
      <c r="F2" s="8"/>
      <c r="G2" s="8"/>
      <c r="H2" s="8"/>
      <c r="I2" s="8"/>
      <c r="J2" s="8"/>
      <c r="K2" s="8"/>
      <c r="L2" s="166" t="s">
        <v>36</v>
      </c>
      <c r="M2" s="166"/>
      <c r="N2" s="166"/>
      <c r="O2" s="166"/>
      <c r="P2" s="166"/>
      <c r="Q2" s="166"/>
    </row>
    <row r="3" spans="3:17" s="10" customFormat="1" ht="16.5" customHeight="1">
      <c r="C3" s="8"/>
      <c r="D3" s="8"/>
      <c r="E3" s="8"/>
      <c r="F3" s="8"/>
      <c r="G3" s="8"/>
      <c r="H3" s="8"/>
      <c r="I3" s="8"/>
      <c r="J3" s="8"/>
      <c r="K3" s="8"/>
      <c r="L3" s="167" t="s">
        <v>45</v>
      </c>
      <c r="M3" s="167"/>
      <c r="N3" s="167"/>
      <c r="O3" s="167"/>
      <c r="P3" s="167"/>
      <c r="Q3" s="167"/>
    </row>
    <row r="4" spans="3:17" s="10" customFormat="1" ht="16.5" customHeight="1">
      <c r="C4" s="8"/>
      <c r="D4" s="8"/>
      <c r="E4" s="8"/>
      <c r="F4" s="8"/>
      <c r="G4" s="8"/>
      <c r="H4" s="8"/>
      <c r="I4" s="8"/>
      <c r="J4" s="8"/>
      <c r="K4" s="8"/>
      <c r="L4" s="168" t="s">
        <v>46</v>
      </c>
      <c r="M4" s="168"/>
      <c r="N4" s="168"/>
      <c r="O4" s="168"/>
      <c r="P4" s="168"/>
      <c r="Q4" s="168"/>
    </row>
    <row r="5" spans="3:15" ht="16.5" customHeight="1">
      <c r="C5" s="4"/>
      <c r="D5" s="4"/>
      <c r="E5" s="4"/>
      <c r="F5" s="4"/>
      <c r="G5" s="4"/>
      <c r="H5" s="4"/>
      <c r="I5" s="4"/>
      <c r="J5" s="4"/>
      <c r="K5" s="4"/>
      <c r="L5" s="163" t="s">
        <v>37</v>
      </c>
      <c r="M5" s="163"/>
      <c r="N5" s="163"/>
      <c r="O5" s="163"/>
    </row>
    <row r="6" spans="3:17" ht="18" customHeight="1">
      <c r="C6" s="4"/>
      <c r="D6" s="4"/>
      <c r="E6" s="4"/>
      <c r="F6" s="4"/>
      <c r="G6" s="4"/>
      <c r="H6" s="4"/>
      <c r="I6" s="4"/>
      <c r="J6" s="4"/>
      <c r="K6" s="4"/>
      <c r="L6" s="169" t="s">
        <v>57</v>
      </c>
      <c r="M6" s="169"/>
      <c r="N6" s="169"/>
      <c r="O6" s="169"/>
      <c r="P6" s="169"/>
      <c r="Q6" s="169"/>
    </row>
    <row r="7" spans="3:17" ht="18" customHeight="1">
      <c r="C7" s="4"/>
      <c r="D7" s="4"/>
      <c r="E7" s="4"/>
      <c r="F7" s="4"/>
      <c r="G7" s="4"/>
      <c r="H7" s="4"/>
      <c r="I7" s="4"/>
      <c r="J7" s="4"/>
      <c r="K7" s="4"/>
      <c r="L7" s="161" t="s">
        <v>38</v>
      </c>
      <c r="M7" s="161"/>
      <c r="N7" s="161"/>
      <c r="O7" s="161"/>
      <c r="P7" s="161"/>
      <c r="Q7" s="161"/>
    </row>
    <row r="8" spans="3:17" ht="18" customHeight="1">
      <c r="C8" s="4"/>
      <c r="D8" s="4"/>
      <c r="E8" s="4"/>
      <c r="F8" s="4"/>
      <c r="G8" s="4"/>
      <c r="H8" s="4"/>
      <c r="I8" s="4"/>
      <c r="J8" s="4"/>
      <c r="K8" s="4"/>
      <c r="L8" s="160" t="s">
        <v>58</v>
      </c>
      <c r="M8" s="160"/>
      <c r="N8" s="160"/>
      <c r="O8" s="160"/>
      <c r="P8" s="160"/>
      <c r="Q8" s="160"/>
    </row>
    <row r="9" spans="3:15" ht="18" customHeight="1">
      <c r="C9" s="4"/>
      <c r="D9" s="4"/>
      <c r="E9" s="4"/>
      <c r="F9" s="4"/>
      <c r="G9" s="4"/>
      <c r="H9" s="4"/>
      <c r="I9" s="4"/>
      <c r="J9" s="4"/>
      <c r="K9" s="4"/>
      <c r="L9" s="161" t="s">
        <v>39</v>
      </c>
      <c r="M9" s="161"/>
      <c r="N9" s="161"/>
      <c r="O9" s="161"/>
    </row>
    <row r="10" spans="3:19" ht="13.5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3"/>
      <c r="Q10" s="3"/>
      <c r="R10" s="4"/>
      <c r="S10" s="4"/>
    </row>
    <row r="11" spans="1:19" s="10" customFormat="1" ht="17.25" customHeight="1">
      <c r="A11" s="164" t="s">
        <v>47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50"/>
      <c r="S11" s="50"/>
    </row>
    <row r="12" spans="1:18" s="10" customFormat="1" ht="17.25" customHeight="1">
      <c r="A12" s="165" t="s">
        <v>247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52"/>
    </row>
    <row r="13" spans="1:19" s="10" customFormat="1" ht="17.25" customHeight="1">
      <c r="A13" s="164" t="s">
        <v>226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50"/>
      <c r="S13" s="51"/>
    </row>
    <row r="14" spans="3:19" s="10" customFormat="1" ht="17.25" customHeight="1"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</sheetData>
  <sheetProtection/>
  <mergeCells count="12">
    <mergeCell ref="L6:Q6"/>
    <mergeCell ref="L7:Q7"/>
    <mergeCell ref="L8:Q8"/>
    <mergeCell ref="L9:O9"/>
    <mergeCell ref="L1:O1"/>
    <mergeCell ref="L5:O5"/>
    <mergeCell ref="A13:Q13"/>
    <mergeCell ref="A11:Q11"/>
    <mergeCell ref="A12:Q12"/>
    <mergeCell ref="L2:Q2"/>
    <mergeCell ref="L3:Q3"/>
    <mergeCell ref="L4:Q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F9" sqref="F9:F10"/>
    </sheetView>
  </sheetViews>
  <sheetFormatPr defaultColWidth="9.140625" defaultRowHeight="15"/>
  <cols>
    <col min="1" max="1" width="4.421875" style="0" customWidth="1"/>
    <col min="2" max="2" width="4.7109375" style="0" customWidth="1"/>
    <col min="3" max="3" width="5.7109375" style="0" customWidth="1"/>
    <col min="4" max="4" width="4.00390625" style="0" customWidth="1"/>
    <col min="5" max="5" width="4.57421875" style="0" customWidth="1"/>
    <col min="6" max="6" width="24.7109375" style="0" customWidth="1"/>
    <col min="7" max="7" width="16.8515625" style="0" customWidth="1"/>
    <col min="8" max="8" width="6.28125" style="0" customWidth="1"/>
    <col min="9" max="9" width="4.00390625" style="0" customWidth="1"/>
    <col min="10" max="10" width="4.421875" style="0" customWidth="1"/>
    <col min="11" max="11" width="11.421875" style="0" customWidth="1"/>
    <col min="12" max="12" width="5.7109375" style="0" customWidth="1"/>
  </cols>
  <sheetData>
    <row r="1" spans="1:17" ht="18.75">
      <c r="A1" s="170"/>
      <c r="B1" s="170"/>
      <c r="C1" s="170"/>
      <c r="D1" s="170"/>
      <c r="E1" s="170"/>
      <c r="F1" s="170"/>
      <c r="G1" s="56"/>
      <c r="H1" s="56"/>
      <c r="I1" s="56"/>
      <c r="J1" s="56"/>
      <c r="K1" s="56"/>
      <c r="L1" s="56"/>
      <c r="M1" s="3"/>
      <c r="N1" s="56"/>
      <c r="O1" s="56"/>
      <c r="P1" s="56"/>
      <c r="Q1" s="57" t="s">
        <v>143</v>
      </c>
    </row>
    <row r="2" spans="1:17" ht="60.75" customHeight="1">
      <c r="A2" s="171" t="s">
        <v>198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7" ht="42.75" customHeight="1">
      <c r="A3" s="172" t="s">
        <v>200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</row>
    <row r="4" spans="1:17" ht="9.75" customHeigh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ht="18.75">
      <c r="A5" s="58"/>
      <c r="B5" s="59"/>
      <c r="C5" s="179" t="s">
        <v>168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</row>
    <row r="6" spans="1:17" ht="15">
      <c r="A6" s="4"/>
      <c r="B6" s="4"/>
      <c r="C6" s="4"/>
      <c r="D6" s="56"/>
      <c r="E6" s="56"/>
      <c r="F6" s="56"/>
      <c r="G6" s="56" t="s">
        <v>199</v>
      </c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ht="42" customHeight="1">
      <c r="A7" s="174" t="s">
        <v>4</v>
      </c>
      <c r="B7" s="175"/>
      <c r="C7" s="175"/>
      <c r="D7" s="175"/>
      <c r="E7" s="176"/>
      <c r="F7" s="177" t="s">
        <v>144</v>
      </c>
      <c r="G7" s="177" t="s">
        <v>145</v>
      </c>
      <c r="H7" s="177" t="s">
        <v>146</v>
      </c>
      <c r="I7" s="177"/>
      <c r="J7" s="177"/>
      <c r="K7" s="177"/>
      <c r="L7" s="177"/>
      <c r="M7" s="174" t="s">
        <v>147</v>
      </c>
      <c r="N7" s="175"/>
      <c r="O7" s="175"/>
      <c r="P7" s="177" t="s">
        <v>148</v>
      </c>
      <c r="Q7" s="177"/>
    </row>
    <row r="8" spans="1:17" ht="78.75">
      <c r="A8" s="25" t="s">
        <v>8</v>
      </c>
      <c r="B8" s="25" t="s">
        <v>5</v>
      </c>
      <c r="C8" s="25" t="s">
        <v>6</v>
      </c>
      <c r="D8" s="25" t="s">
        <v>7</v>
      </c>
      <c r="E8" s="25" t="s">
        <v>149</v>
      </c>
      <c r="F8" s="178" t="s">
        <v>15</v>
      </c>
      <c r="G8" s="177"/>
      <c r="H8" s="25" t="s">
        <v>150</v>
      </c>
      <c r="I8" s="25" t="s">
        <v>151</v>
      </c>
      <c r="J8" s="25" t="s">
        <v>152</v>
      </c>
      <c r="K8" s="25" t="s">
        <v>153</v>
      </c>
      <c r="L8" s="25" t="s">
        <v>154</v>
      </c>
      <c r="M8" s="60" t="s">
        <v>155</v>
      </c>
      <c r="N8" s="60" t="s">
        <v>156</v>
      </c>
      <c r="O8" s="60" t="s">
        <v>157</v>
      </c>
      <c r="P8" s="60" t="s">
        <v>158</v>
      </c>
      <c r="Q8" s="60" t="s">
        <v>159</v>
      </c>
    </row>
    <row r="9" spans="1:17" ht="15">
      <c r="A9" s="180" t="s">
        <v>60</v>
      </c>
      <c r="B9" s="180"/>
      <c r="C9" s="182"/>
      <c r="D9" s="182"/>
      <c r="E9" s="182"/>
      <c r="F9" s="184" t="s">
        <v>201</v>
      </c>
      <c r="G9" s="61" t="s">
        <v>160</v>
      </c>
      <c r="H9" s="62"/>
      <c r="I9" s="62"/>
      <c r="J9" s="62"/>
      <c r="K9" s="35"/>
      <c r="L9" s="35"/>
      <c r="M9" s="63">
        <f>M10</f>
        <v>80</v>
      </c>
      <c r="N9" s="63">
        <f>N10</f>
        <v>80</v>
      </c>
      <c r="O9" s="63">
        <f>O10</f>
        <v>80</v>
      </c>
      <c r="P9" s="63">
        <f>P10</f>
        <v>100</v>
      </c>
      <c r="Q9" s="63">
        <f>Q10</f>
        <v>100</v>
      </c>
    </row>
    <row r="10" spans="1:17" ht="80.25" customHeight="1">
      <c r="A10" s="181"/>
      <c r="B10" s="181"/>
      <c r="C10" s="183"/>
      <c r="D10" s="183"/>
      <c r="E10" s="183"/>
      <c r="F10" s="185"/>
      <c r="G10" s="34" t="s">
        <v>161</v>
      </c>
      <c r="H10" s="26" t="s">
        <v>162</v>
      </c>
      <c r="I10" s="26"/>
      <c r="J10" s="26"/>
      <c r="K10" s="33"/>
      <c r="L10" s="33"/>
      <c r="M10" s="64">
        <f>M11+M12</f>
        <v>80</v>
      </c>
      <c r="N10" s="64">
        <f>N11+N12</f>
        <v>80</v>
      </c>
      <c r="O10" s="64">
        <f>O11+O12</f>
        <v>80</v>
      </c>
      <c r="P10" s="64">
        <f>O10/M10*100</f>
        <v>100</v>
      </c>
      <c r="Q10" s="64">
        <f>O10/N10*100</f>
        <v>100</v>
      </c>
    </row>
    <row r="11" spans="1:17" ht="56.25">
      <c r="A11" s="65" t="s">
        <v>60</v>
      </c>
      <c r="B11" s="65"/>
      <c r="C11" s="65" t="s">
        <v>94</v>
      </c>
      <c r="D11" s="65"/>
      <c r="E11" s="66"/>
      <c r="F11" s="73" t="s">
        <v>163</v>
      </c>
      <c r="G11" s="67" t="s">
        <v>164</v>
      </c>
      <c r="H11" s="36">
        <v>938</v>
      </c>
      <c r="I11" s="42" t="s">
        <v>165</v>
      </c>
      <c r="J11" s="42" t="s">
        <v>166</v>
      </c>
      <c r="K11" s="68">
        <v>1300461950</v>
      </c>
      <c r="L11" s="36">
        <v>240</v>
      </c>
      <c r="M11" s="39">
        <v>45</v>
      </c>
      <c r="N11" s="69">
        <v>45</v>
      </c>
      <c r="O11" s="69">
        <v>45</v>
      </c>
      <c r="P11" s="64">
        <f>O11/M11*100</f>
        <v>100</v>
      </c>
      <c r="Q11" s="64">
        <f>O11/N11*100</f>
        <v>100</v>
      </c>
    </row>
    <row r="12" spans="1:17" ht="56.25">
      <c r="A12" s="70" t="s">
        <v>60</v>
      </c>
      <c r="B12" s="70"/>
      <c r="C12" s="70" t="s">
        <v>126</v>
      </c>
      <c r="D12" s="70"/>
      <c r="E12" s="71"/>
      <c r="F12" s="72" t="s">
        <v>167</v>
      </c>
      <c r="G12" s="67" t="s">
        <v>164</v>
      </c>
      <c r="H12" s="36">
        <v>938</v>
      </c>
      <c r="I12" s="42" t="s">
        <v>165</v>
      </c>
      <c r="J12" s="42" t="s">
        <v>166</v>
      </c>
      <c r="K12" s="68">
        <v>1300661940</v>
      </c>
      <c r="L12" s="36">
        <v>240</v>
      </c>
      <c r="M12" s="39">
        <v>35</v>
      </c>
      <c r="N12" s="69">
        <v>35</v>
      </c>
      <c r="O12" s="69">
        <v>35</v>
      </c>
      <c r="P12" s="64">
        <f>O12/M12*100</f>
        <v>100</v>
      </c>
      <c r="Q12" s="64">
        <f>O12/N12*100</f>
        <v>100</v>
      </c>
    </row>
  </sheetData>
  <sheetProtection/>
  <mergeCells count="16">
    <mergeCell ref="A9:A10"/>
    <mergeCell ref="B9:B10"/>
    <mergeCell ref="C9:C10"/>
    <mergeCell ref="D9:D10"/>
    <mergeCell ref="E9:E10"/>
    <mergeCell ref="F9:F10"/>
    <mergeCell ref="A1:F1"/>
    <mergeCell ref="A2:Q2"/>
    <mergeCell ref="A3:Q3"/>
    <mergeCell ref="A7:E7"/>
    <mergeCell ref="F7:F8"/>
    <mergeCell ref="G7:G8"/>
    <mergeCell ref="H7:L7"/>
    <mergeCell ref="M7:O7"/>
    <mergeCell ref="P7:Q7"/>
    <mergeCell ref="C5:Q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4">
      <selection activeCell="G10" sqref="G10"/>
    </sheetView>
  </sheetViews>
  <sheetFormatPr defaultColWidth="9.140625" defaultRowHeight="15"/>
  <cols>
    <col min="2" max="2" width="9.8515625" style="0" customWidth="1"/>
    <col min="3" max="3" width="21.57421875" style="0" customWidth="1"/>
    <col min="4" max="4" width="40.28125" style="0" customWidth="1"/>
    <col min="5" max="5" width="19.421875" style="0" customWidth="1"/>
    <col min="6" max="6" width="17.7109375" style="0" customWidth="1"/>
    <col min="7" max="7" width="19.140625" style="0" customWidth="1"/>
  </cols>
  <sheetData>
    <row r="1" spans="1:7" ht="18.75">
      <c r="A1" s="187"/>
      <c r="B1" s="187"/>
      <c r="C1" s="187"/>
      <c r="D1" s="187"/>
      <c r="E1" s="40"/>
      <c r="F1" s="40"/>
      <c r="G1" s="40" t="s">
        <v>54</v>
      </c>
    </row>
    <row r="2" spans="1:7" ht="44.25" customHeight="1">
      <c r="A2" s="188" t="s">
        <v>196</v>
      </c>
      <c r="B2" s="188"/>
      <c r="C2" s="188"/>
      <c r="D2" s="188"/>
      <c r="E2" s="188"/>
      <c r="F2" s="188"/>
      <c r="G2" s="188"/>
    </row>
    <row r="3" spans="1:7" ht="38.25" customHeight="1">
      <c r="A3" s="186" t="s">
        <v>202</v>
      </c>
      <c r="B3" s="186"/>
      <c r="C3" s="186"/>
      <c r="D3" s="186"/>
      <c r="E3" s="186"/>
      <c r="F3" s="186"/>
      <c r="G3" s="186"/>
    </row>
    <row r="4" spans="1:7" s="49" customFormat="1" ht="18.75">
      <c r="A4" s="48"/>
      <c r="B4" s="189" t="s">
        <v>131</v>
      </c>
      <c r="C4" s="189"/>
      <c r="D4" s="189"/>
      <c r="E4" s="189"/>
      <c r="F4" s="189"/>
      <c r="G4" s="189"/>
    </row>
    <row r="5" spans="1:7" ht="15">
      <c r="A5" s="15"/>
      <c r="B5" s="15"/>
      <c r="C5" s="15"/>
      <c r="D5" s="15"/>
      <c r="E5" s="15"/>
      <c r="F5" s="15"/>
      <c r="G5" s="15"/>
    </row>
    <row r="6" spans="1:7" ht="15">
      <c r="A6" s="190" t="s">
        <v>4</v>
      </c>
      <c r="B6" s="191"/>
      <c r="C6" s="190" t="s">
        <v>16</v>
      </c>
      <c r="D6" s="190" t="s">
        <v>17</v>
      </c>
      <c r="E6" s="190" t="s">
        <v>18</v>
      </c>
      <c r="F6" s="190"/>
      <c r="G6" s="190" t="s">
        <v>55</v>
      </c>
    </row>
    <row r="7" spans="1:7" ht="25.5" customHeight="1">
      <c r="A7" s="190"/>
      <c r="B7" s="191"/>
      <c r="C7" s="191" t="s">
        <v>15</v>
      </c>
      <c r="D7" s="191"/>
      <c r="E7" s="192" t="s">
        <v>26</v>
      </c>
      <c r="F7" s="192" t="s">
        <v>27</v>
      </c>
      <c r="G7" s="190"/>
    </row>
    <row r="8" spans="1:7" ht="15">
      <c r="A8" s="41" t="s">
        <v>8</v>
      </c>
      <c r="B8" s="41" t="s">
        <v>5</v>
      </c>
      <c r="C8" s="191"/>
      <c r="D8" s="191"/>
      <c r="E8" s="192"/>
      <c r="F8" s="193"/>
      <c r="G8" s="190"/>
    </row>
    <row r="9" spans="1:7" ht="15" customHeight="1">
      <c r="A9" s="194" t="s">
        <v>60</v>
      </c>
      <c r="B9" s="194"/>
      <c r="C9" s="195" t="s">
        <v>203</v>
      </c>
      <c r="D9" s="43" t="s">
        <v>56</v>
      </c>
      <c r="E9" s="37">
        <f>E10+E15+E16</f>
        <v>80</v>
      </c>
      <c r="F9" s="37">
        <f>F10+F15+F16</f>
        <v>80</v>
      </c>
      <c r="G9" s="37">
        <f>F9/E9*100</f>
        <v>100</v>
      </c>
    </row>
    <row r="10" spans="1:7" ht="30.75" customHeight="1">
      <c r="A10" s="194"/>
      <c r="B10" s="194"/>
      <c r="C10" s="195"/>
      <c r="D10" s="44" t="s">
        <v>29</v>
      </c>
      <c r="E10" s="38">
        <f>E12</f>
        <v>80</v>
      </c>
      <c r="F10" s="38">
        <f>F12</f>
        <v>80</v>
      </c>
      <c r="G10" s="38">
        <f>F10/E10*100</f>
        <v>100</v>
      </c>
    </row>
    <row r="11" spans="1:7" ht="17.25" customHeight="1">
      <c r="A11" s="194"/>
      <c r="B11" s="194"/>
      <c r="C11" s="195"/>
      <c r="D11" s="45" t="s">
        <v>19</v>
      </c>
      <c r="E11" s="38"/>
      <c r="F11" s="39"/>
      <c r="G11" s="37"/>
    </row>
    <row r="12" spans="1:7" ht="24.75">
      <c r="A12" s="194"/>
      <c r="B12" s="194"/>
      <c r="C12" s="195"/>
      <c r="D12" s="45" t="s">
        <v>30</v>
      </c>
      <c r="E12" s="38">
        <f>'ф.1'!M11+'ф.1'!M12</f>
        <v>80</v>
      </c>
      <c r="F12" s="38">
        <f>'ф.1'!O11+'ф.1'!O12</f>
        <v>80</v>
      </c>
      <c r="G12" s="37">
        <f>F12/E12*100</f>
        <v>100</v>
      </c>
    </row>
    <row r="13" spans="1:7" ht="15" customHeight="1">
      <c r="A13" s="194"/>
      <c r="B13" s="194"/>
      <c r="C13" s="195"/>
      <c r="D13" s="45" t="s">
        <v>31</v>
      </c>
      <c r="E13" s="38">
        <v>0</v>
      </c>
      <c r="F13" s="39">
        <v>0</v>
      </c>
      <c r="G13" s="37">
        <v>0</v>
      </c>
    </row>
    <row r="14" spans="1:7" ht="19.5" customHeight="1">
      <c r="A14" s="194"/>
      <c r="B14" s="194"/>
      <c r="C14" s="195"/>
      <c r="D14" s="45" t="s">
        <v>32</v>
      </c>
      <c r="E14" s="38">
        <v>0</v>
      </c>
      <c r="F14" s="39">
        <v>0</v>
      </c>
      <c r="G14" s="37">
        <v>0</v>
      </c>
    </row>
    <row r="15" spans="1:7" ht="39.75" customHeight="1">
      <c r="A15" s="194"/>
      <c r="B15" s="194"/>
      <c r="C15" s="195"/>
      <c r="D15" s="44" t="s">
        <v>34</v>
      </c>
      <c r="E15" s="38">
        <v>0</v>
      </c>
      <c r="F15" s="39">
        <v>0</v>
      </c>
      <c r="G15" s="37">
        <v>0</v>
      </c>
    </row>
    <row r="16" spans="1:7" ht="15">
      <c r="A16" s="194"/>
      <c r="B16" s="194"/>
      <c r="C16" s="195"/>
      <c r="D16" s="44" t="s">
        <v>33</v>
      </c>
      <c r="E16" s="38">
        <v>0</v>
      </c>
      <c r="F16" s="39">
        <v>0</v>
      </c>
      <c r="G16" s="37">
        <v>0</v>
      </c>
    </row>
  </sheetData>
  <sheetProtection/>
  <mergeCells count="14">
    <mergeCell ref="F7:F8"/>
    <mergeCell ref="A9:A16"/>
    <mergeCell ref="B9:B16"/>
    <mergeCell ref="C9:C16"/>
    <mergeCell ref="A3:G3"/>
    <mergeCell ref="A1:D1"/>
    <mergeCell ref="A2:G2"/>
    <mergeCell ref="B4:G4"/>
    <mergeCell ref="A6:B7"/>
    <mergeCell ref="C6:C8"/>
    <mergeCell ref="D6:D8"/>
    <mergeCell ref="E6:F6"/>
    <mergeCell ref="G6:G8"/>
    <mergeCell ref="E7:E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43">
      <selection activeCell="J42" sqref="J42"/>
    </sheetView>
  </sheetViews>
  <sheetFormatPr defaultColWidth="8.8515625" defaultRowHeight="15"/>
  <cols>
    <col min="1" max="1" width="3.8515625" style="6" customWidth="1"/>
    <col min="2" max="2" width="3.00390625" style="6" customWidth="1"/>
    <col min="3" max="3" width="3.8515625" style="6" customWidth="1"/>
    <col min="4" max="4" width="3.00390625" style="6" customWidth="1"/>
    <col min="5" max="5" width="28.421875" style="6" customWidth="1"/>
    <col min="6" max="6" width="19.421875" style="6" customWidth="1"/>
    <col min="7" max="8" width="17.00390625" style="6" customWidth="1"/>
    <col min="9" max="9" width="28.421875" style="6" customWidth="1"/>
    <col min="10" max="10" width="28.140625" style="24" customWidth="1"/>
    <col min="11" max="11" width="14.7109375" style="24" customWidth="1"/>
    <col min="12" max="16384" width="8.8515625" style="6" customWidth="1"/>
  </cols>
  <sheetData>
    <row r="1" spans="9:14" s="8" customFormat="1" ht="14.25" customHeight="1">
      <c r="I1" s="9"/>
      <c r="J1" s="16"/>
      <c r="K1" s="16" t="s">
        <v>41</v>
      </c>
      <c r="L1" s="9"/>
      <c r="M1" s="9"/>
      <c r="N1" s="13"/>
    </row>
    <row r="2" spans="1:11" s="8" customFormat="1" ht="15.75">
      <c r="A2" s="203" t="s">
        <v>40</v>
      </c>
      <c r="B2" s="204"/>
      <c r="C2" s="204"/>
      <c r="D2" s="204"/>
      <c r="E2" s="204"/>
      <c r="F2" s="204"/>
      <c r="G2" s="204"/>
      <c r="H2" s="204"/>
      <c r="I2" s="204"/>
      <c r="J2" s="204"/>
      <c r="K2" s="22"/>
    </row>
    <row r="3" spans="1:11" s="23" customFormat="1" ht="17.25" customHeight="1">
      <c r="A3" s="214" t="s">
        <v>226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7" s="8" customFormat="1" ht="32.25" customHeight="1">
      <c r="A4" s="215" t="s">
        <v>204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13"/>
      <c r="M4" s="13"/>
      <c r="N4" s="13"/>
      <c r="O4" s="13"/>
      <c r="P4" s="13"/>
      <c r="Q4" s="13"/>
    </row>
    <row r="5" spans="1:17" s="8" customFormat="1" ht="15.75" customHeight="1">
      <c r="A5" s="219" t="s">
        <v>205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13"/>
      <c r="M5" s="13"/>
      <c r="N5" s="13"/>
      <c r="O5" s="13"/>
      <c r="P5" s="13"/>
      <c r="Q5" s="13"/>
    </row>
    <row r="6" spans="4:11" s="8" customFormat="1" ht="15.75">
      <c r="D6" s="12"/>
      <c r="E6" s="12"/>
      <c r="F6" s="12"/>
      <c r="G6" s="12"/>
      <c r="H6" s="12"/>
      <c r="I6" s="12"/>
      <c r="J6" s="17"/>
      <c r="K6" s="22"/>
    </row>
    <row r="7" spans="1:11" ht="44.25" customHeight="1">
      <c r="A7" s="205" t="s">
        <v>4</v>
      </c>
      <c r="B7" s="206"/>
      <c r="C7" s="206"/>
      <c r="D7" s="207"/>
      <c r="E7" s="208" t="s">
        <v>9</v>
      </c>
      <c r="F7" s="208" t="s">
        <v>0</v>
      </c>
      <c r="G7" s="208" t="s">
        <v>22</v>
      </c>
      <c r="H7" s="208" t="s">
        <v>23</v>
      </c>
      <c r="I7" s="208" t="s">
        <v>1</v>
      </c>
      <c r="J7" s="212" t="s">
        <v>20</v>
      </c>
      <c r="K7" s="208" t="s">
        <v>21</v>
      </c>
    </row>
    <row r="8" spans="1:11" ht="15" customHeight="1">
      <c r="A8" s="77" t="s">
        <v>8</v>
      </c>
      <c r="B8" s="77" t="s">
        <v>5</v>
      </c>
      <c r="C8" s="77" t="s">
        <v>6</v>
      </c>
      <c r="D8" s="77" t="s">
        <v>7</v>
      </c>
      <c r="E8" s="208"/>
      <c r="F8" s="208"/>
      <c r="G8" s="208"/>
      <c r="H8" s="208"/>
      <c r="I8" s="208"/>
      <c r="J8" s="213"/>
      <c r="K8" s="208"/>
    </row>
    <row r="9" spans="1:11" ht="15" customHeight="1">
      <c r="A9" s="77">
        <v>1</v>
      </c>
      <c r="B9" s="77">
        <v>2</v>
      </c>
      <c r="C9" s="77">
        <v>3</v>
      </c>
      <c r="D9" s="77">
        <v>4</v>
      </c>
      <c r="E9" s="77">
        <v>5</v>
      </c>
      <c r="F9" s="77">
        <v>6</v>
      </c>
      <c r="G9" s="77">
        <v>7</v>
      </c>
      <c r="H9" s="77">
        <v>8</v>
      </c>
      <c r="I9" s="77">
        <v>9</v>
      </c>
      <c r="J9" s="78">
        <v>10</v>
      </c>
      <c r="K9" s="77">
        <v>11</v>
      </c>
    </row>
    <row r="10" spans="1:11" s="20" customFormat="1" ht="29.25" customHeight="1">
      <c r="A10" s="79">
        <v>13</v>
      </c>
      <c r="B10" s="79">
        <v>1</v>
      </c>
      <c r="C10" s="80" t="s">
        <v>10</v>
      </c>
      <c r="D10" s="79"/>
      <c r="E10" s="220" t="s">
        <v>61</v>
      </c>
      <c r="F10" s="221"/>
      <c r="G10" s="221"/>
      <c r="H10" s="221"/>
      <c r="I10" s="221"/>
      <c r="J10" s="81"/>
      <c r="K10" s="82"/>
    </row>
    <row r="11" spans="1:11" s="20" customFormat="1" ht="376.5" customHeight="1">
      <c r="A11" s="25">
        <v>13</v>
      </c>
      <c r="B11" s="25">
        <v>1</v>
      </c>
      <c r="C11" s="26" t="s">
        <v>10</v>
      </c>
      <c r="D11" s="25">
        <v>1</v>
      </c>
      <c r="E11" s="83" t="s">
        <v>62</v>
      </c>
      <c r="F11" s="84" t="s">
        <v>69</v>
      </c>
      <c r="G11" s="85" t="s">
        <v>206</v>
      </c>
      <c r="H11" s="85" t="s">
        <v>206</v>
      </c>
      <c r="I11" s="86" t="s">
        <v>63</v>
      </c>
      <c r="J11" s="147" t="s">
        <v>207</v>
      </c>
      <c r="K11" s="82"/>
    </row>
    <row r="12" spans="1:11" s="4" customFormat="1" ht="279" customHeight="1">
      <c r="A12" s="25">
        <v>13</v>
      </c>
      <c r="B12" s="25">
        <v>1</v>
      </c>
      <c r="C12" s="26" t="s">
        <v>10</v>
      </c>
      <c r="D12" s="25">
        <v>2</v>
      </c>
      <c r="E12" s="83" t="s">
        <v>64</v>
      </c>
      <c r="F12" s="84" t="s">
        <v>66</v>
      </c>
      <c r="G12" s="85" t="s">
        <v>206</v>
      </c>
      <c r="H12" s="85" t="s">
        <v>137</v>
      </c>
      <c r="I12" s="88" t="s">
        <v>65</v>
      </c>
      <c r="J12" s="119" t="s">
        <v>208</v>
      </c>
      <c r="K12" s="89"/>
    </row>
    <row r="13" spans="1:11" s="4" customFormat="1" ht="273" customHeight="1">
      <c r="A13" s="25">
        <v>13</v>
      </c>
      <c r="B13" s="25">
        <v>1</v>
      </c>
      <c r="C13" s="26" t="s">
        <v>10</v>
      </c>
      <c r="D13" s="25">
        <v>3</v>
      </c>
      <c r="E13" s="34" t="s">
        <v>67</v>
      </c>
      <c r="F13" s="84" t="s">
        <v>68</v>
      </c>
      <c r="G13" s="85" t="s">
        <v>206</v>
      </c>
      <c r="H13" s="85" t="s">
        <v>138</v>
      </c>
      <c r="I13" s="88" t="s">
        <v>70</v>
      </c>
      <c r="J13" s="121" t="s">
        <v>211</v>
      </c>
      <c r="K13" s="90"/>
    </row>
    <row r="14" spans="1:11" s="20" customFormat="1" ht="93" customHeight="1">
      <c r="A14" s="25">
        <v>13</v>
      </c>
      <c r="B14" s="25">
        <v>1</v>
      </c>
      <c r="C14" s="26" t="s">
        <v>10</v>
      </c>
      <c r="D14" s="25">
        <v>4</v>
      </c>
      <c r="E14" s="34" t="s">
        <v>71</v>
      </c>
      <c r="F14" s="84" t="s">
        <v>69</v>
      </c>
      <c r="G14" s="85" t="s">
        <v>206</v>
      </c>
      <c r="H14" s="85" t="s">
        <v>138</v>
      </c>
      <c r="I14" s="88" t="s">
        <v>72</v>
      </c>
      <c r="J14" s="88" t="s">
        <v>142</v>
      </c>
      <c r="K14" s="91"/>
    </row>
    <row r="15" spans="1:11" s="20" customFormat="1" ht="286.5" customHeight="1">
      <c r="A15" s="25">
        <v>13</v>
      </c>
      <c r="B15" s="25">
        <v>1</v>
      </c>
      <c r="C15" s="26" t="s">
        <v>10</v>
      </c>
      <c r="D15" s="25">
        <v>5</v>
      </c>
      <c r="E15" s="34" t="s">
        <v>73</v>
      </c>
      <c r="F15" s="84" t="s">
        <v>74</v>
      </c>
      <c r="G15" s="85" t="s">
        <v>206</v>
      </c>
      <c r="H15" s="85" t="s">
        <v>206</v>
      </c>
      <c r="I15" s="88" t="s">
        <v>75</v>
      </c>
      <c r="J15" s="88" t="s">
        <v>209</v>
      </c>
      <c r="K15" s="91"/>
    </row>
    <row r="16" spans="1:11" s="20" customFormat="1" ht="256.5" customHeight="1">
      <c r="A16" s="25">
        <v>13</v>
      </c>
      <c r="B16" s="25">
        <v>1</v>
      </c>
      <c r="C16" s="26" t="s">
        <v>76</v>
      </c>
      <c r="D16" s="25">
        <v>6</v>
      </c>
      <c r="E16" s="34" t="s">
        <v>77</v>
      </c>
      <c r="F16" s="84" t="s">
        <v>78</v>
      </c>
      <c r="G16" s="85" t="s">
        <v>206</v>
      </c>
      <c r="H16" s="85" t="s">
        <v>192</v>
      </c>
      <c r="I16" s="88" t="s">
        <v>75</v>
      </c>
      <c r="J16" s="120" t="s">
        <v>210</v>
      </c>
      <c r="K16" s="91"/>
    </row>
    <row r="17" spans="1:11" s="20" customFormat="1" ht="18.75" customHeight="1">
      <c r="A17" s="79">
        <v>13</v>
      </c>
      <c r="B17" s="79">
        <v>1</v>
      </c>
      <c r="C17" s="80" t="s">
        <v>48</v>
      </c>
      <c r="D17" s="92"/>
      <c r="E17" s="196" t="s">
        <v>79</v>
      </c>
      <c r="F17" s="197"/>
      <c r="G17" s="197"/>
      <c r="H17" s="197"/>
      <c r="I17" s="198"/>
      <c r="J17" s="93"/>
      <c r="K17" s="82"/>
    </row>
    <row r="18" spans="1:11" s="20" customFormat="1" ht="195.75" customHeight="1">
      <c r="A18" s="25">
        <v>13</v>
      </c>
      <c r="B18" s="25">
        <v>1</v>
      </c>
      <c r="C18" s="26" t="s">
        <v>48</v>
      </c>
      <c r="D18" s="25">
        <v>1</v>
      </c>
      <c r="E18" s="83" t="s">
        <v>80</v>
      </c>
      <c r="F18" s="84" t="s">
        <v>81</v>
      </c>
      <c r="G18" s="85" t="s">
        <v>206</v>
      </c>
      <c r="H18" s="85" t="s">
        <v>206</v>
      </c>
      <c r="I18" s="85" t="s">
        <v>82</v>
      </c>
      <c r="J18" s="85" t="s">
        <v>239</v>
      </c>
      <c r="K18" s="82"/>
    </row>
    <row r="19" spans="1:11" s="4" customFormat="1" ht="144.75" customHeight="1">
      <c r="A19" s="25">
        <v>13</v>
      </c>
      <c r="B19" s="25">
        <v>1</v>
      </c>
      <c r="C19" s="26" t="s">
        <v>48</v>
      </c>
      <c r="D19" s="25">
        <v>2</v>
      </c>
      <c r="E19" s="83" t="s">
        <v>83</v>
      </c>
      <c r="F19" s="84" t="s">
        <v>84</v>
      </c>
      <c r="G19" s="84" t="s">
        <v>206</v>
      </c>
      <c r="H19" s="35" t="s">
        <v>206</v>
      </c>
      <c r="I19" s="85" t="s">
        <v>85</v>
      </c>
      <c r="J19" s="88" t="s">
        <v>240</v>
      </c>
      <c r="K19" s="89"/>
    </row>
    <row r="20" spans="1:11" s="4" customFormat="1" ht="147" customHeight="1">
      <c r="A20" s="25">
        <v>13</v>
      </c>
      <c r="B20" s="25">
        <v>1</v>
      </c>
      <c r="C20" s="26" t="s">
        <v>48</v>
      </c>
      <c r="D20" s="25">
        <v>3</v>
      </c>
      <c r="E20" s="34" t="s">
        <v>86</v>
      </c>
      <c r="F20" s="84" t="s">
        <v>50</v>
      </c>
      <c r="G20" s="84" t="s">
        <v>206</v>
      </c>
      <c r="H20" s="85" t="s">
        <v>206</v>
      </c>
      <c r="I20" s="85" t="s">
        <v>85</v>
      </c>
      <c r="J20" s="94" t="s">
        <v>212</v>
      </c>
      <c r="K20" s="90"/>
    </row>
    <row r="21" spans="1:11" s="4" customFormat="1" ht="27" customHeight="1">
      <c r="A21" s="79">
        <v>13</v>
      </c>
      <c r="B21" s="79">
        <v>1</v>
      </c>
      <c r="C21" s="80" t="s">
        <v>49</v>
      </c>
      <c r="D21" s="79"/>
      <c r="E21" s="199" t="s">
        <v>87</v>
      </c>
      <c r="F21" s="200"/>
      <c r="G21" s="200"/>
      <c r="H21" s="201"/>
      <c r="I21" s="202"/>
      <c r="J21" s="95" t="s">
        <v>213</v>
      </c>
      <c r="K21" s="96"/>
    </row>
    <row r="22" spans="1:11" ht="96.75" customHeight="1">
      <c r="A22" s="25">
        <v>13</v>
      </c>
      <c r="B22" s="25">
        <v>1</v>
      </c>
      <c r="C22" s="26" t="s">
        <v>49</v>
      </c>
      <c r="D22" s="25">
        <v>1</v>
      </c>
      <c r="E22" s="97" t="s">
        <v>88</v>
      </c>
      <c r="F22" s="98" t="s">
        <v>90</v>
      </c>
      <c r="G22" s="84" t="s">
        <v>206</v>
      </c>
      <c r="H22" s="85" t="s">
        <v>206</v>
      </c>
      <c r="I22" s="99" t="s">
        <v>91</v>
      </c>
      <c r="J22" s="87" t="s">
        <v>214</v>
      </c>
      <c r="K22" s="89"/>
    </row>
    <row r="23" spans="1:11" ht="267" customHeight="1">
      <c r="A23" s="36">
        <v>13</v>
      </c>
      <c r="B23" s="36">
        <v>1</v>
      </c>
      <c r="C23" s="26" t="s">
        <v>49</v>
      </c>
      <c r="D23" s="36">
        <v>2</v>
      </c>
      <c r="E23" s="99" t="s">
        <v>92</v>
      </c>
      <c r="F23" s="99" t="s">
        <v>89</v>
      </c>
      <c r="G23" s="100" t="s">
        <v>206</v>
      </c>
      <c r="H23" s="85" t="s">
        <v>206</v>
      </c>
      <c r="I23" s="99" t="s">
        <v>91</v>
      </c>
      <c r="J23" s="99" t="s">
        <v>215</v>
      </c>
      <c r="K23" s="101"/>
    </row>
    <row r="24" spans="1:13" ht="30" customHeight="1">
      <c r="A24" s="102">
        <v>13</v>
      </c>
      <c r="B24" s="102">
        <v>1</v>
      </c>
      <c r="C24" s="80" t="s">
        <v>51</v>
      </c>
      <c r="D24" s="103"/>
      <c r="E24" s="104" t="s">
        <v>93</v>
      </c>
      <c r="F24" s="84"/>
      <c r="G24" s="84"/>
      <c r="H24" s="34"/>
      <c r="I24" s="34"/>
      <c r="J24" s="34"/>
      <c r="K24" s="101"/>
      <c r="M24" s="54" t="s">
        <v>140</v>
      </c>
    </row>
    <row r="25" spans="1:13" ht="255.75" customHeight="1">
      <c r="A25" s="36">
        <v>13</v>
      </c>
      <c r="B25" s="36">
        <v>1</v>
      </c>
      <c r="C25" s="26" t="s">
        <v>94</v>
      </c>
      <c r="D25" s="42" t="s">
        <v>3</v>
      </c>
      <c r="E25" s="99" t="s">
        <v>95</v>
      </c>
      <c r="F25" s="84" t="s">
        <v>104</v>
      </c>
      <c r="G25" s="100" t="s">
        <v>206</v>
      </c>
      <c r="H25" s="85" t="s">
        <v>206</v>
      </c>
      <c r="I25" s="99" t="s">
        <v>96</v>
      </c>
      <c r="J25" s="72" t="s">
        <v>216</v>
      </c>
      <c r="K25" s="101"/>
      <c r="M25" s="55"/>
    </row>
    <row r="26" spans="1:11" ht="176.25" customHeight="1">
      <c r="A26" s="36">
        <v>13</v>
      </c>
      <c r="B26" s="36">
        <v>1</v>
      </c>
      <c r="C26" s="26" t="s">
        <v>94</v>
      </c>
      <c r="D26" s="42" t="s">
        <v>2</v>
      </c>
      <c r="E26" s="99" t="s">
        <v>97</v>
      </c>
      <c r="F26" s="84" t="s">
        <v>104</v>
      </c>
      <c r="G26" s="100" t="s">
        <v>206</v>
      </c>
      <c r="H26" s="34" t="s">
        <v>193</v>
      </c>
      <c r="I26" s="99" t="s">
        <v>96</v>
      </c>
      <c r="J26" s="72" t="s">
        <v>217</v>
      </c>
      <c r="K26" s="101"/>
    </row>
    <row r="27" spans="1:11" ht="117" customHeight="1">
      <c r="A27" s="36">
        <v>13</v>
      </c>
      <c r="B27" s="36">
        <v>1</v>
      </c>
      <c r="C27" s="26" t="s">
        <v>94</v>
      </c>
      <c r="D27" s="42" t="s">
        <v>98</v>
      </c>
      <c r="E27" s="99" t="s">
        <v>99</v>
      </c>
      <c r="F27" s="84" t="s">
        <v>104</v>
      </c>
      <c r="G27" s="100" t="s">
        <v>206</v>
      </c>
      <c r="H27" s="34" t="s">
        <v>194</v>
      </c>
      <c r="I27" s="99" t="s">
        <v>96</v>
      </c>
      <c r="J27" s="34" t="s">
        <v>218</v>
      </c>
      <c r="K27" s="101"/>
    </row>
    <row r="28" spans="1:11" ht="180.75" customHeight="1">
      <c r="A28" s="36">
        <v>13</v>
      </c>
      <c r="B28" s="36">
        <v>1</v>
      </c>
      <c r="C28" s="26" t="s">
        <v>94</v>
      </c>
      <c r="D28" s="42" t="s">
        <v>100</v>
      </c>
      <c r="E28" s="99" t="s">
        <v>141</v>
      </c>
      <c r="F28" s="84" t="s">
        <v>104</v>
      </c>
      <c r="G28" s="100" t="s">
        <v>206</v>
      </c>
      <c r="H28" s="34" t="s">
        <v>206</v>
      </c>
      <c r="I28" s="99" t="s">
        <v>101</v>
      </c>
      <c r="J28" s="34" t="s">
        <v>219</v>
      </c>
      <c r="K28" s="34"/>
    </row>
    <row r="29" spans="1:11" ht="299.25" customHeight="1">
      <c r="A29" s="36">
        <v>13</v>
      </c>
      <c r="B29" s="36">
        <v>1</v>
      </c>
      <c r="C29" s="26" t="s">
        <v>94</v>
      </c>
      <c r="D29" s="105" t="s">
        <v>102</v>
      </c>
      <c r="E29" s="99" t="s">
        <v>103</v>
      </c>
      <c r="F29" s="84" t="s">
        <v>104</v>
      </c>
      <c r="G29" s="100" t="s">
        <v>206</v>
      </c>
      <c r="H29" s="34" t="s">
        <v>135</v>
      </c>
      <c r="I29" s="99" t="s">
        <v>101</v>
      </c>
      <c r="J29" s="53" t="s">
        <v>220</v>
      </c>
      <c r="K29" s="101"/>
    </row>
    <row r="30" spans="1:11" ht="216.75" customHeight="1">
      <c r="A30" s="36">
        <v>13</v>
      </c>
      <c r="B30" s="36">
        <v>1</v>
      </c>
      <c r="C30" s="26" t="s">
        <v>94</v>
      </c>
      <c r="D30" s="42" t="s">
        <v>105</v>
      </c>
      <c r="E30" s="99" t="s">
        <v>106</v>
      </c>
      <c r="F30" s="84" t="s">
        <v>108</v>
      </c>
      <c r="G30" s="100" t="s">
        <v>206</v>
      </c>
      <c r="H30" s="34" t="s">
        <v>206</v>
      </c>
      <c r="I30" s="99" t="s">
        <v>101</v>
      </c>
      <c r="J30" s="72" t="s">
        <v>221</v>
      </c>
      <c r="K30" s="101"/>
    </row>
    <row r="31" spans="1:11" ht="105.75" customHeight="1">
      <c r="A31" s="36">
        <v>13</v>
      </c>
      <c r="B31" s="36">
        <v>1</v>
      </c>
      <c r="C31" s="26" t="s">
        <v>94</v>
      </c>
      <c r="D31" s="42" t="s">
        <v>109</v>
      </c>
      <c r="E31" s="99" t="s">
        <v>110</v>
      </c>
      <c r="F31" s="84" t="s">
        <v>104</v>
      </c>
      <c r="G31" s="100" t="s">
        <v>206</v>
      </c>
      <c r="H31" s="34" t="s">
        <v>206</v>
      </c>
      <c r="I31" s="99" t="s">
        <v>101</v>
      </c>
      <c r="J31" s="99" t="s">
        <v>224</v>
      </c>
      <c r="K31" s="101"/>
    </row>
    <row r="32" spans="1:11" ht="162" customHeight="1">
      <c r="A32" s="36">
        <v>13</v>
      </c>
      <c r="B32" s="36">
        <v>1</v>
      </c>
      <c r="C32" s="26" t="s">
        <v>94</v>
      </c>
      <c r="D32" s="42" t="s">
        <v>111</v>
      </c>
      <c r="E32" s="99" t="s">
        <v>112</v>
      </c>
      <c r="F32" s="84" t="s">
        <v>104</v>
      </c>
      <c r="G32" s="100" t="s">
        <v>206</v>
      </c>
      <c r="H32" s="34" t="s">
        <v>206</v>
      </c>
      <c r="I32" s="99" t="s">
        <v>101</v>
      </c>
      <c r="J32" s="34" t="s">
        <v>222</v>
      </c>
      <c r="K32" s="101"/>
    </row>
    <row r="33" spans="1:11" ht="15.75" customHeight="1">
      <c r="A33" s="102">
        <v>13</v>
      </c>
      <c r="B33" s="102">
        <v>1</v>
      </c>
      <c r="C33" s="80" t="s">
        <v>52</v>
      </c>
      <c r="D33" s="103"/>
      <c r="E33" s="216" t="s">
        <v>113</v>
      </c>
      <c r="F33" s="217"/>
      <c r="G33" s="217"/>
      <c r="H33" s="217"/>
      <c r="I33" s="218"/>
      <c r="J33" s="106"/>
      <c r="K33" s="101"/>
    </row>
    <row r="34" spans="1:11" ht="153.75" customHeight="1">
      <c r="A34" s="36">
        <v>13</v>
      </c>
      <c r="B34" s="107">
        <v>1</v>
      </c>
      <c r="C34" s="108" t="s">
        <v>114</v>
      </c>
      <c r="D34" s="105" t="s">
        <v>3</v>
      </c>
      <c r="E34" s="109" t="s">
        <v>115</v>
      </c>
      <c r="F34" s="110" t="s">
        <v>116</v>
      </c>
      <c r="G34" s="111" t="s">
        <v>206</v>
      </c>
      <c r="H34" s="112" t="s">
        <v>206</v>
      </c>
      <c r="I34" s="97" t="s">
        <v>117</v>
      </c>
      <c r="J34" s="34" t="s">
        <v>223</v>
      </c>
      <c r="K34" s="101"/>
    </row>
    <row r="35" spans="1:11" ht="235.5" customHeight="1">
      <c r="A35" s="36">
        <v>13</v>
      </c>
      <c r="B35" s="36">
        <v>1</v>
      </c>
      <c r="C35" s="26" t="s">
        <v>114</v>
      </c>
      <c r="D35" s="42" t="s">
        <v>2</v>
      </c>
      <c r="E35" s="99" t="s">
        <v>118</v>
      </c>
      <c r="F35" s="84" t="s">
        <v>119</v>
      </c>
      <c r="G35" s="84" t="s">
        <v>206</v>
      </c>
      <c r="H35" s="112" t="s">
        <v>136</v>
      </c>
      <c r="I35" s="99" t="s">
        <v>96</v>
      </c>
      <c r="J35" s="34" t="s">
        <v>241</v>
      </c>
      <c r="K35" s="101"/>
    </row>
    <row r="36" spans="1:11" ht="21.75" customHeight="1">
      <c r="A36" s="113">
        <v>13</v>
      </c>
      <c r="B36" s="113">
        <v>1</v>
      </c>
      <c r="C36" s="114" t="s">
        <v>53</v>
      </c>
      <c r="D36" s="115"/>
      <c r="E36" s="209" t="s">
        <v>120</v>
      </c>
      <c r="F36" s="210"/>
      <c r="G36" s="210"/>
      <c r="H36" s="210"/>
      <c r="I36" s="211"/>
      <c r="J36" s="96"/>
      <c r="K36" s="116"/>
    </row>
    <row r="37" spans="1:11" ht="112.5" customHeight="1">
      <c r="A37" s="36">
        <v>13</v>
      </c>
      <c r="B37" s="36">
        <v>1</v>
      </c>
      <c r="C37" s="26" t="s">
        <v>126</v>
      </c>
      <c r="D37" s="36">
        <v>1</v>
      </c>
      <c r="E37" s="99" t="s">
        <v>121</v>
      </c>
      <c r="F37" s="98" t="s">
        <v>122</v>
      </c>
      <c r="G37" s="84" t="s">
        <v>206</v>
      </c>
      <c r="H37" s="112" t="s">
        <v>206</v>
      </c>
      <c r="I37" s="99" t="s">
        <v>123</v>
      </c>
      <c r="J37" s="117" t="s">
        <v>225</v>
      </c>
      <c r="K37" s="118"/>
    </row>
    <row r="38" spans="1:11" ht="138.75" customHeight="1">
      <c r="A38" s="36">
        <v>13</v>
      </c>
      <c r="B38" s="36">
        <v>1</v>
      </c>
      <c r="C38" s="26" t="s">
        <v>126</v>
      </c>
      <c r="D38" s="36">
        <v>2</v>
      </c>
      <c r="E38" s="99" t="s">
        <v>124</v>
      </c>
      <c r="F38" s="98" t="s">
        <v>107</v>
      </c>
      <c r="G38" s="84" t="s">
        <v>206</v>
      </c>
      <c r="H38" s="112" t="s">
        <v>206</v>
      </c>
      <c r="I38" s="99" t="s">
        <v>125</v>
      </c>
      <c r="J38" s="86" t="s">
        <v>243</v>
      </c>
      <c r="K38" s="118"/>
    </row>
    <row r="39" spans="1:11" ht="60">
      <c r="A39" s="36">
        <v>13</v>
      </c>
      <c r="B39" s="36">
        <v>1</v>
      </c>
      <c r="C39" s="26" t="s">
        <v>126</v>
      </c>
      <c r="D39" s="36">
        <v>3</v>
      </c>
      <c r="E39" s="99" t="s">
        <v>127</v>
      </c>
      <c r="F39" s="98" t="s">
        <v>107</v>
      </c>
      <c r="G39" s="84" t="s">
        <v>206</v>
      </c>
      <c r="H39" s="112" t="s">
        <v>206</v>
      </c>
      <c r="I39" s="99" t="s">
        <v>125</v>
      </c>
      <c r="J39" s="146" t="s">
        <v>139</v>
      </c>
      <c r="K39" s="118"/>
    </row>
    <row r="40" spans="1:11" ht="60">
      <c r="A40" s="36">
        <v>13</v>
      </c>
      <c r="B40" s="36">
        <v>1</v>
      </c>
      <c r="C40" s="26" t="s">
        <v>126</v>
      </c>
      <c r="D40" s="36">
        <v>4</v>
      </c>
      <c r="E40" s="99" t="s">
        <v>128</v>
      </c>
      <c r="F40" s="98" t="s">
        <v>107</v>
      </c>
      <c r="G40" s="84" t="s">
        <v>206</v>
      </c>
      <c r="H40" s="100" t="s">
        <v>138</v>
      </c>
      <c r="I40" s="99" t="s">
        <v>125</v>
      </c>
      <c r="J40" s="86" t="s">
        <v>242</v>
      </c>
      <c r="K40" s="118"/>
    </row>
    <row r="41" spans="1:11" ht="36">
      <c r="A41" s="36">
        <v>13</v>
      </c>
      <c r="B41" s="36">
        <v>1</v>
      </c>
      <c r="C41" s="26" t="s">
        <v>126</v>
      </c>
      <c r="D41" s="36">
        <v>5</v>
      </c>
      <c r="E41" s="99" t="s">
        <v>129</v>
      </c>
      <c r="F41" s="98" t="s">
        <v>107</v>
      </c>
      <c r="G41" s="84" t="s">
        <v>206</v>
      </c>
      <c r="H41" s="112" t="s">
        <v>206</v>
      </c>
      <c r="I41" s="99" t="s">
        <v>125</v>
      </c>
      <c r="J41" s="118" t="s">
        <v>195</v>
      </c>
      <c r="K41" s="118"/>
    </row>
    <row r="42" spans="1:11" ht="12">
      <c r="A42" s="1"/>
      <c r="B42" s="1"/>
      <c r="C42" s="1"/>
      <c r="D42" s="1"/>
      <c r="E42" s="1"/>
      <c r="F42" s="1"/>
      <c r="G42" s="1"/>
      <c r="H42" s="1"/>
      <c r="I42" s="1"/>
      <c r="J42" s="53"/>
      <c r="K42" s="53"/>
    </row>
    <row r="43" spans="1:11" ht="12">
      <c r="A43" s="1"/>
      <c r="B43" s="1"/>
      <c r="C43" s="1"/>
      <c r="D43" s="1"/>
      <c r="E43" s="1"/>
      <c r="F43" s="1"/>
      <c r="G43" s="1"/>
      <c r="H43" s="1"/>
      <c r="I43" s="1"/>
      <c r="J43" s="53"/>
      <c r="K43" s="53"/>
    </row>
    <row r="44" spans="1:11" ht="12">
      <c r="A44" s="1"/>
      <c r="B44" s="1"/>
      <c r="C44" s="1"/>
      <c r="D44" s="1"/>
      <c r="E44" s="1"/>
      <c r="F44" s="1"/>
      <c r="G44" s="1"/>
      <c r="H44" s="1"/>
      <c r="I44" s="1"/>
      <c r="J44" s="53"/>
      <c r="K44" s="53"/>
    </row>
    <row r="45" spans="1:11" ht="12">
      <c r="A45" s="1"/>
      <c r="B45" s="1"/>
      <c r="C45" s="1"/>
      <c r="D45" s="1"/>
      <c r="E45" s="1"/>
      <c r="F45" s="1"/>
      <c r="G45" s="1"/>
      <c r="H45" s="1"/>
      <c r="I45" s="1"/>
      <c r="J45" s="53"/>
      <c r="K45" s="53"/>
    </row>
    <row r="46" spans="1:11" ht="12">
      <c r="A46" s="1"/>
      <c r="B46" s="1"/>
      <c r="C46" s="1"/>
      <c r="D46" s="1"/>
      <c r="E46" s="1"/>
      <c r="F46" s="1"/>
      <c r="G46" s="1"/>
      <c r="H46" s="1"/>
      <c r="I46" s="1"/>
      <c r="J46" s="53"/>
      <c r="K46" s="53"/>
    </row>
    <row r="47" spans="1:11" ht="12">
      <c r="A47" s="1"/>
      <c r="B47" s="1"/>
      <c r="C47" s="1"/>
      <c r="D47" s="1"/>
      <c r="E47" s="1"/>
      <c r="F47" s="1"/>
      <c r="G47" s="1"/>
      <c r="H47" s="1"/>
      <c r="I47" s="1"/>
      <c r="J47" s="53"/>
      <c r="K47" s="53"/>
    </row>
    <row r="48" spans="1:11" ht="12">
      <c r="A48" s="1"/>
      <c r="B48" s="1"/>
      <c r="C48" s="1"/>
      <c r="D48" s="1"/>
      <c r="E48" s="1"/>
      <c r="F48" s="1"/>
      <c r="G48" s="1"/>
      <c r="H48" s="1"/>
      <c r="I48" s="1"/>
      <c r="J48" s="53"/>
      <c r="K48" s="53"/>
    </row>
    <row r="49" spans="1:11" ht="12">
      <c r="A49" s="1"/>
      <c r="B49" s="1"/>
      <c r="C49" s="1"/>
      <c r="D49" s="1"/>
      <c r="E49" s="1"/>
      <c r="F49" s="1"/>
      <c r="G49" s="1"/>
      <c r="H49" s="1"/>
      <c r="I49" s="1"/>
      <c r="J49" s="53"/>
      <c r="K49" s="53"/>
    </row>
    <row r="50" spans="1:11" ht="12">
      <c r="A50" s="1"/>
      <c r="B50" s="1"/>
      <c r="C50" s="1"/>
      <c r="D50" s="1"/>
      <c r="E50" s="1"/>
      <c r="F50" s="1"/>
      <c r="G50" s="1"/>
      <c r="H50" s="1"/>
      <c r="I50" s="1"/>
      <c r="J50" s="53"/>
      <c r="K50" s="53"/>
    </row>
    <row r="51" spans="1:11" ht="12">
      <c r="A51" s="1"/>
      <c r="B51" s="1"/>
      <c r="C51" s="1"/>
      <c r="D51" s="1"/>
      <c r="E51" s="1"/>
      <c r="F51" s="1"/>
      <c r="G51" s="1"/>
      <c r="H51" s="1"/>
      <c r="I51" s="1"/>
      <c r="J51" s="53"/>
      <c r="K51" s="53"/>
    </row>
  </sheetData>
  <sheetProtection/>
  <mergeCells count="17">
    <mergeCell ref="E36:I36"/>
    <mergeCell ref="J7:J8"/>
    <mergeCell ref="I7:I8"/>
    <mergeCell ref="H7:H8"/>
    <mergeCell ref="A3:K3"/>
    <mergeCell ref="A4:K4"/>
    <mergeCell ref="E33:I33"/>
    <mergeCell ref="A5:K5"/>
    <mergeCell ref="K7:K8"/>
    <mergeCell ref="E10:I10"/>
    <mergeCell ref="E17:I17"/>
    <mergeCell ref="E21:I21"/>
    <mergeCell ref="A2:J2"/>
    <mergeCell ref="A7:D7"/>
    <mergeCell ref="E7:E8"/>
    <mergeCell ref="F7:F8"/>
    <mergeCell ref="G7:G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2" sqref="A2:K2"/>
    </sheetView>
  </sheetViews>
  <sheetFormatPr defaultColWidth="9.140625" defaultRowHeight="15"/>
  <cols>
    <col min="1" max="1" width="9.140625" style="0" customWidth="1"/>
    <col min="4" max="4" width="26.421875" style="0" customWidth="1"/>
    <col min="5" max="5" width="22.7109375" style="0" customWidth="1"/>
    <col min="7" max="7" width="11.8515625" style="0" customWidth="1"/>
    <col min="8" max="8" width="11.7109375" style="0" customWidth="1"/>
    <col min="10" max="10" width="10.57421875" style="0" customWidth="1"/>
    <col min="11" max="11" width="10.8515625" style="0" customWidth="1"/>
  </cols>
  <sheetData>
    <row r="1" spans="10:11" ht="18.75">
      <c r="J1" s="187" t="s">
        <v>42</v>
      </c>
      <c r="K1" s="187"/>
    </row>
    <row r="2" spans="1:11" ht="73.5" customHeight="1">
      <c r="A2" s="224" t="s">
        <v>197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36" customHeight="1">
      <c r="A3" s="1"/>
      <c r="B3" s="222" t="s">
        <v>248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1:11" ht="18.75">
      <c r="A4" s="1"/>
      <c r="B4" s="8" t="s">
        <v>130</v>
      </c>
      <c r="C4" s="46"/>
      <c r="D4" s="47"/>
      <c r="E4" s="47"/>
      <c r="F4" s="47"/>
      <c r="G4" s="47"/>
      <c r="H4" s="47"/>
      <c r="I4" s="47"/>
      <c r="J4" s="47"/>
      <c r="K4" s="2"/>
    </row>
    <row r="5" spans="1:11" ht="15">
      <c r="A5" s="1"/>
      <c r="B5" s="1"/>
      <c r="C5" s="1"/>
      <c r="D5" s="2"/>
      <c r="E5" s="2"/>
      <c r="F5" s="2"/>
      <c r="G5" s="2"/>
      <c r="H5" s="2"/>
      <c r="I5" s="2"/>
      <c r="J5" s="2"/>
      <c r="K5" s="2"/>
    </row>
    <row r="6" spans="1:11" ht="15.75">
      <c r="A6" s="223" t="s">
        <v>132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</row>
  </sheetData>
  <sheetProtection/>
  <mergeCells count="4">
    <mergeCell ref="B3:K3"/>
    <mergeCell ref="A6:K6"/>
    <mergeCell ref="J1:K1"/>
    <mergeCell ref="A2:K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25">
      <selection activeCell="I12" sqref="I12"/>
    </sheetView>
  </sheetViews>
  <sheetFormatPr defaultColWidth="8.8515625" defaultRowHeight="15"/>
  <cols>
    <col min="1" max="2" width="5.8515625" style="30" customWidth="1"/>
    <col min="3" max="3" width="3.57421875" style="30" customWidth="1"/>
    <col min="4" max="4" width="33.140625" style="30" customWidth="1"/>
    <col min="5" max="5" width="8.7109375" style="30" customWidth="1"/>
    <col min="6" max="8" width="10.421875" style="30" customWidth="1"/>
    <col min="9" max="9" width="11.421875" style="30" customWidth="1"/>
    <col min="10" max="10" width="10.7109375" style="30" customWidth="1"/>
    <col min="11" max="11" width="27.7109375" style="30" customWidth="1"/>
    <col min="12" max="12" width="11.00390625" style="29" hidden="1" customWidth="1"/>
    <col min="13" max="16384" width="8.8515625" style="30" customWidth="1"/>
  </cols>
  <sheetData>
    <row r="1" spans="1:12" s="14" customFormat="1" ht="17.25" customHeight="1">
      <c r="A1" s="8"/>
      <c r="B1" s="8"/>
      <c r="C1" s="8"/>
      <c r="D1" s="8"/>
      <c r="E1" s="8"/>
      <c r="F1" s="8"/>
      <c r="G1" s="8"/>
      <c r="H1" s="8"/>
      <c r="I1" s="13"/>
      <c r="J1" s="13"/>
      <c r="K1" s="27" t="s">
        <v>44</v>
      </c>
      <c r="L1" s="28"/>
    </row>
    <row r="2" spans="1:12" s="14" customFormat="1" ht="15.75" customHeight="1">
      <c r="A2" s="8"/>
      <c r="B2" s="203" t="s">
        <v>43</v>
      </c>
      <c r="C2" s="203"/>
      <c r="D2" s="203"/>
      <c r="E2" s="203"/>
      <c r="F2" s="203"/>
      <c r="G2" s="203"/>
      <c r="H2" s="203"/>
      <c r="I2" s="203"/>
      <c r="J2" s="203"/>
      <c r="K2" s="203"/>
      <c r="L2" s="28"/>
    </row>
    <row r="3" spans="1:11" s="23" customFormat="1" ht="17.25" customHeight="1">
      <c r="A3" s="214" t="s">
        <v>226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7" s="8" customFormat="1" ht="35.25" customHeight="1">
      <c r="A4" s="222" t="s">
        <v>249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13"/>
      <c r="M4" s="13"/>
      <c r="N4" s="13"/>
      <c r="O4" s="13"/>
      <c r="P4" s="13"/>
      <c r="Q4" s="13"/>
    </row>
    <row r="5" spans="1:17" s="8" customFormat="1" ht="15.75" customHeight="1">
      <c r="A5" s="219" t="s">
        <v>131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13"/>
      <c r="M5" s="13"/>
      <c r="N5" s="13"/>
      <c r="O5" s="13"/>
      <c r="P5" s="13"/>
      <c r="Q5" s="13"/>
    </row>
    <row r="6" spans="1:11" ht="13.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s="18" customFormat="1" ht="13.5" customHeight="1">
      <c r="A7" s="208" t="s">
        <v>4</v>
      </c>
      <c r="B7" s="225"/>
      <c r="C7" s="208" t="s">
        <v>11</v>
      </c>
      <c r="D7" s="208" t="s">
        <v>12</v>
      </c>
      <c r="E7" s="208" t="s">
        <v>13</v>
      </c>
      <c r="F7" s="208" t="s">
        <v>14</v>
      </c>
      <c r="G7" s="208"/>
      <c r="H7" s="208"/>
      <c r="I7" s="212" t="s">
        <v>28</v>
      </c>
      <c r="J7" s="212" t="s">
        <v>35</v>
      </c>
      <c r="K7" s="212" t="s">
        <v>25</v>
      </c>
      <c r="L7" s="31"/>
    </row>
    <row r="8" spans="1:12" s="18" customFormat="1" ht="43.5" customHeight="1">
      <c r="A8" s="225"/>
      <c r="B8" s="225"/>
      <c r="C8" s="208"/>
      <c r="D8" s="208"/>
      <c r="E8" s="208"/>
      <c r="F8" s="208" t="s">
        <v>227</v>
      </c>
      <c r="G8" s="208" t="s">
        <v>228</v>
      </c>
      <c r="H8" s="208" t="s">
        <v>24</v>
      </c>
      <c r="I8" s="226"/>
      <c r="J8" s="226"/>
      <c r="K8" s="228"/>
      <c r="L8" s="31"/>
    </row>
    <row r="9" spans="1:12" s="18" customFormat="1" ht="13.5" customHeight="1">
      <c r="A9" s="122" t="s">
        <v>8</v>
      </c>
      <c r="B9" s="122" t="s">
        <v>5</v>
      </c>
      <c r="C9" s="208"/>
      <c r="D9" s="225"/>
      <c r="E9" s="225"/>
      <c r="F9" s="208"/>
      <c r="G9" s="208"/>
      <c r="H9" s="208"/>
      <c r="I9" s="227"/>
      <c r="J9" s="227"/>
      <c r="K9" s="213"/>
      <c r="L9" s="31"/>
    </row>
    <row r="10" spans="1:12" s="18" customFormat="1" ht="13.5" customHeight="1">
      <c r="A10" s="122" t="s">
        <v>3</v>
      </c>
      <c r="B10" s="122" t="s">
        <v>2</v>
      </c>
      <c r="C10" s="77">
        <v>3</v>
      </c>
      <c r="D10" s="123">
        <v>4</v>
      </c>
      <c r="E10" s="123">
        <v>5</v>
      </c>
      <c r="F10" s="77">
        <v>6</v>
      </c>
      <c r="G10" s="77">
        <v>7</v>
      </c>
      <c r="H10" s="77">
        <v>8</v>
      </c>
      <c r="I10" s="77">
        <v>9</v>
      </c>
      <c r="J10" s="77">
        <v>10</v>
      </c>
      <c r="K10" s="78">
        <v>11</v>
      </c>
      <c r="L10" s="31"/>
    </row>
    <row r="11" spans="1:12" s="21" customFormat="1" ht="12.75">
      <c r="A11" s="80" t="s">
        <v>60</v>
      </c>
      <c r="B11" s="77">
        <v>1</v>
      </c>
      <c r="C11" s="25"/>
      <c r="D11" s="124" t="s">
        <v>250</v>
      </c>
      <c r="E11" s="125"/>
      <c r="F11" s="125"/>
      <c r="G11" s="125"/>
      <c r="H11" s="125"/>
      <c r="I11" s="125"/>
      <c r="J11" s="125"/>
      <c r="K11" s="126"/>
      <c r="L11" s="154">
        <f>SUM(L12:L19)/8</f>
        <v>0.96875</v>
      </c>
    </row>
    <row r="12" spans="1:12" s="21" customFormat="1" ht="90">
      <c r="A12" s="229" t="s">
        <v>60</v>
      </c>
      <c r="B12" s="229" t="s">
        <v>3</v>
      </c>
      <c r="C12" s="33">
        <v>1</v>
      </c>
      <c r="D12" s="127" t="s">
        <v>229</v>
      </c>
      <c r="E12" s="68" t="s">
        <v>134</v>
      </c>
      <c r="F12" s="138">
        <v>190</v>
      </c>
      <c r="G12" s="129">
        <v>157.5</v>
      </c>
      <c r="H12" s="139">
        <v>190</v>
      </c>
      <c r="I12" s="131">
        <f>G12/H12</f>
        <v>0.8289473684210527</v>
      </c>
      <c r="J12" s="140">
        <f>H12/F12*100</f>
        <v>100</v>
      </c>
      <c r="K12" s="25"/>
      <c r="L12" s="32">
        <f>IF(I12&gt;1,1,I12)</f>
        <v>0.8289473684210527</v>
      </c>
    </row>
    <row r="13" spans="1:12" s="21" customFormat="1" ht="80.25" customHeight="1">
      <c r="A13" s="229"/>
      <c r="B13" s="229"/>
      <c r="C13" s="33">
        <v>2</v>
      </c>
      <c r="D13" s="127" t="s">
        <v>230</v>
      </c>
      <c r="E13" s="68" t="s">
        <v>134</v>
      </c>
      <c r="F13" s="138">
        <v>190</v>
      </c>
      <c r="G13" s="128">
        <v>175</v>
      </c>
      <c r="H13" s="138">
        <v>190</v>
      </c>
      <c r="I13" s="131">
        <f>G13/H13</f>
        <v>0.9210526315789473</v>
      </c>
      <c r="J13" s="140">
        <f aca="true" t="shared" si="0" ref="J13:J19">H13/F13*100</f>
        <v>100</v>
      </c>
      <c r="K13" s="25"/>
      <c r="L13" s="32">
        <f aca="true" t="shared" si="1" ref="L13:L19">IF(I13&gt;1,1,I13)</f>
        <v>0.9210526315789473</v>
      </c>
    </row>
    <row r="14" spans="1:12" s="19" customFormat="1" ht="33.75">
      <c r="A14" s="229"/>
      <c r="B14" s="229"/>
      <c r="C14" s="132">
        <v>3</v>
      </c>
      <c r="D14" s="127" t="s">
        <v>231</v>
      </c>
      <c r="E14" s="68" t="s">
        <v>134</v>
      </c>
      <c r="F14" s="128">
        <v>2</v>
      </c>
      <c r="G14" s="148">
        <v>5.82</v>
      </c>
      <c r="H14" s="128">
        <v>1</v>
      </c>
      <c r="I14" s="133">
        <f>G14/H14</f>
        <v>5.82</v>
      </c>
      <c r="J14" s="140">
        <f t="shared" si="0"/>
        <v>50</v>
      </c>
      <c r="K14" s="134"/>
      <c r="L14" s="32">
        <f t="shared" si="1"/>
        <v>1</v>
      </c>
    </row>
    <row r="15" spans="1:12" s="21" customFormat="1" ht="40.5" customHeight="1">
      <c r="A15" s="229"/>
      <c r="B15" s="229"/>
      <c r="C15" s="33">
        <v>4</v>
      </c>
      <c r="D15" s="127" t="s">
        <v>232</v>
      </c>
      <c r="E15" s="68" t="s">
        <v>134</v>
      </c>
      <c r="F15" s="150">
        <v>0</v>
      </c>
      <c r="G15" s="151">
        <v>5.82</v>
      </c>
      <c r="H15" s="150">
        <v>1</v>
      </c>
      <c r="I15" s="152">
        <f>G15/H15</f>
        <v>5.82</v>
      </c>
      <c r="J15" s="149">
        <v>0</v>
      </c>
      <c r="K15" s="25"/>
      <c r="L15" s="32">
        <f t="shared" si="1"/>
        <v>1</v>
      </c>
    </row>
    <row r="16" spans="1:12" s="21" customFormat="1" ht="56.25" customHeight="1">
      <c r="A16" s="229"/>
      <c r="B16" s="229"/>
      <c r="C16" s="33">
        <v>5</v>
      </c>
      <c r="D16" s="135" t="s">
        <v>233</v>
      </c>
      <c r="E16" s="68" t="s">
        <v>234</v>
      </c>
      <c r="F16" s="25">
        <v>40</v>
      </c>
      <c r="G16" s="130">
        <v>45</v>
      </c>
      <c r="H16" s="136">
        <v>45</v>
      </c>
      <c r="I16" s="131">
        <v>1</v>
      </c>
      <c r="J16" s="140">
        <f t="shared" si="0"/>
        <v>112.5</v>
      </c>
      <c r="K16" s="25"/>
      <c r="L16" s="32">
        <f t="shared" si="1"/>
        <v>1</v>
      </c>
    </row>
    <row r="17" spans="1:12" s="21" customFormat="1" ht="56.25">
      <c r="A17" s="229"/>
      <c r="B17" s="229"/>
      <c r="C17" s="33">
        <v>6</v>
      </c>
      <c r="D17" s="137" t="s">
        <v>235</v>
      </c>
      <c r="E17" s="68" t="s">
        <v>236</v>
      </c>
      <c r="F17" s="25">
        <v>85</v>
      </c>
      <c r="G17" s="130">
        <v>86</v>
      </c>
      <c r="H17" s="136">
        <v>86</v>
      </c>
      <c r="I17" s="131">
        <v>1</v>
      </c>
      <c r="J17" s="153">
        <f t="shared" si="0"/>
        <v>101.17647058823529</v>
      </c>
      <c r="K17" s="25"/>
      <c r="L17" s="32">
        <f t="shared" si="1"/>
        <v>1</v>
      </c>
    </row>
    <row r="18" spans="1:12" ht="79.5">
      <c r="A18" s="229"/>
      <c r="B18" s="229"/>
      <c r="C18" s="33">
        <v>7</v>
      </c>
      <c r="D18" s="137" t="s">
        <v>237</v>
      </c>
      <c r="E18" s="68" t="s">
        <v>133</v>
      </c>
      <c r="F18" s="25">
        <v>5700</v>
      </c>
      <c r="G18" s="130">
        <v>5900</v>
      </c>
      <c r="H18" s="136">
        <v>5900</v>
      </c>
      <c r="I18" s="131">
        <v>1</v>
      </c>
      <c r="J18" s="153">
        <f t="shared" si="0"/>
        <v>103.50877192982458</v>
      </c>
      <c r="K18" s="25"/>
      <c r="L18" s="32">
        <f t="shared" si="1"/>
        <v>1</v>
      </c>
    </row>
    <row r="19" spans="1:12" ht="43.5" customHeight="1">
      <c r="A19" s="229"/>
      <c r="B19" s="229"/>
      <c r="C19" s="33">
        <v>8</v>
      </c>
      <c r="D19" s="137" t="s">
        <v>238</v>
      </c>
      <c r="E19" s="68" t="s">
        <v>133</v>
      </c>
      <c r="F19" s="25">
        <v>5</v>
      </c>
      <c r="G19" s="130">
        <v>6</v>
      </c>
      <c r="H19" s="136">
        <v>6</v>
      </c>
      <c r="I19" s="131">
        <v>1</v>
      </c>
      <c r="J19" s="140">
        <f t="shared" si="0"/>
        <v>120</v>
      </c>
      <c r="K19" s="25"/>
      <c r="L19" s="32">
        <f t="shared" si="1"/>
        <v>1</v>
      </c>
    </row>
  </sheetData>
  <sheetProtection/>
  <mergeCells count="17">
    <mergeCell ref="D7:D9"/>
    <mergeCell ref="E7:E9"/>
    <mergeCell ref="I7:I9"/>
    <mergeCell ref="J7:J9"/>
    <mergeCell ref="K7:K9"/>
    <mergeCell ref="A12:A19"/>
    <mergeCell ref="B12:B19"/>
    <mergeCell ref="B2:K2"/>
    <mergeCell ref="F8:F9"/>
    <mergeCell ref="G8:G9"/>
    <mergeCell ref="A7:B8"/>
    <mergeCell ref="A3:K3"/>
    <mergeCell ref="A4:K4"/>
    <mergeCell ref="A5:K5"/>
    <mergeCell ref="H8:H9"/>
    <mergeCell ref="F7:H7"/>
    <mergeCell ref="C7:C9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0" sqref="B10"/>
    </sheetView>
  </sheetViews>
  <sheetFormatPr defaultColWidth="9.140625" defaultRowHeight="15"/>
  <cols>
    <col min="2" max="2" width="54.00390625" style="0" customWidth="1"/>
    <col min="3" max="3" width="18.57421875" style="0" customWidth="1"/>
    <col min="4" max="4" width="11.00390625" style="0" customWidth="1"/>
    <col min="5" max="5" width="46.140625" style="0" customWidth="1"/>
  </cols>
  <sheetData>
    <row r="1" spans="1:5" ht="15">
      <c r="A1" s="230" t="s">
        <v>169</v>
      </c>
      <c r="B1" s="230"/>
      <c r="C1" s="230"/>
      <c r="D1" s="230"/>
      <c r="E1" s="230"/>
    </row>
    <row r="2" spans="1:5" ht="15.75">
      <c r="A2" s="231" t="s">
        <v>170</v>
      </c>
      <c r="B2" s="231"/>
      <c r="C2" s="231"/>
      <c r="D2" s="231"/>
      <c r="E2" s="231"/>
    </row>
    <row r="3" spans="1:5" ht="15">
      <c r="A3" s="4"/>
      <c r="B3" s="56"/>
      <c r="C3" s="56"/>
      <c r="D3" s="56"/>
      <c r="E3" s="56"/>
    </row>
    <row r="4" spans="1:5" ht="18.75" customHeight="1">
      <c r="A4" s="156" t="s">
        <v>11</v>
      </c>
      <c r="B4" s="156" t="s">
        <v>171</v>
      </c>
      <c r="C4" s="156" t="s">
        <v>172</v>
      </c>
      <c r="D4" s="156" t="s">
        <v>173</v>
      </c>
      <c r="E4" s="156" t="s">
        <v>174</v>
      </c>
    </row>
    <row r="5" spans="1:5" ht="114.75" customHeight="1">
      <c r="A5" s="157">
        <v>1</v>
      </c>
      <c r="B5" s="158" t="s">
        <v>251</v>
      </c>
      <c r="C5" s="159">
        <v>45163</v>
      </c>
      <c r="D5" s="157" t="s">
        <v>246</v>
      </c>
      <c r="E5" s="158" t="s">
        <v>245</v>
      </c>
    </row>
    <row r="12" ht="15">
      <c r="B12" s="155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9"/>
  <sheetViews>
    <sheetView zoomScalePageLayoutView="0" workbookViewId="0" topLeftCell="A13">
      <selection activeCell="E7" sqref="E7"/>
    </sheetView>
  </sheetViews>
  <sheetFormatPr defaultColWidth="9.140625" defaultRowHeight="15"/>
  <cols>
    <col min="1" max="1" width="7.28125" style="0" customWidth="1"/>
    <col min="2" max="2" width="7.57421875" style="0" customWidth="1"/>
    <col min="3" max="3" width="21.140625" style="0" customWidth="1"/>
    <col min="4" max="4" width="24.421875" style="0" customWidth="1"/>
    <col min="5" max="5" width="14.8515625" style="0" customWidth="1"/>
  </cols>
  <sheetData>
    <row r="2" spans="1:10" ht="15.75">
      <c r="A2" s="232" t="s">
        <v>175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10" ht="15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101.25">
      <c r="A4" s="208" t="s">
        <v>4</v>
      </c>
      <c r="B4" s="208"/>
      <c r="C4" s="208" t="s">
        <v>16</v>
      </c>
      <c r="D4" s="233" t="s">
        <v>176</v>
      </c>
      <c r="E4" s="234" t="s">
        <v>177</v>
      </c>
      <c r="F4" s="142" t="s">
        <v>178</v>
      </c>
      <c r="G4" s="142" t="s">
        <v>179</v>
      </c>
      <c r="H4" s="142" t="s">
        <v>180</v>
      </c>
      <c r="I4" s="142" t="s">
        <v>181</v>
      </c>
      <c r="J4" s="142" t="s">
        <v>182</v>
      </c>
    </row>
    <row r="5" spans="1:10" ht="15">
      <c r="A5" s="122" t="s">
        <v>8</v>
      </c>
      <c r="B5" s="122" t="s">
        <v>5</v>
      </c>
      <c r="C5" s="208"/>
      <c r="D5" s="233"/>
      <c r="E5" s="234"/>
      <c r="F5" s="141" t="s">
        <v>183</v>
      </c>
      <c r="G5" s="141" t="s">
        <v>184</v>
      </c>
      <c r="H5" s="141" t="s">
        <v>185</v>
      </c>
      <c r="I5" s="141" t="s">
        <v>186</v>
      </c>
      <c r="J5" s="141" t="s">
        <v>187</v>
      </c>
    </row>
    <row r="6" spans="1:10" ht="15">
      <c r="A6" s="122" t="s">
        <v>3</v>
      </c>
      <c r="B6" s="122" t="s">
        <v>2</v>
      </c>
      <c r="C6" s="77">
        <v>3</v>
      </c>
      <c r="D6" s="141">
        <v>4</v>
      </c>
      <c r="E6" s="142">
        <v>5</v>
      </c>
      <c r="F6" s="141" t="s">
        <v>188</v>
      </c>
      <c r="G6" s="141">
        <v>7</v>
      </c>
      <c r="H6" s="141">
        <v>8</v>
      </c>
      <c r="I6" s="141">
        <v>9</v>
      </c>
      <c r="J6" s="141" t="s">
        <v>189</v>
      </c>
    </row>
    <row r="7" spans="1:10" ht="72">
      <c r="A7" s="143" t="s">
        <v>60</v>
      </c>
      <c r="B7" s="143"/>
      <c r="C7" s="144" t="s">
        <v>203</v>
      </c>
      <c r="D7" s="144" t="s">
        <v>190</v>
      </c>
      <c r="E7" s="144" t="s">
        <v>244</v>
      </c>
      <c r="F7" s="145">
        <f>G7*J7</f>
        <v>0.96875</v>
      </c>
      <c r="G7" s="145">
        <f>'ф 5'!L11</f>
        <v>0.96875</v>
      </c>
      <c r="H7" s="145">
        <v>1</v>
      </c>
      <c r="I7" s="145">
        <f>'ф 2'!G10/100</f>
        <v>1</v>
      </c>
      <c r="J7" s="145">
        <f>H7/I7</f>
        <v>1</v>
      </c>
    </row>
    <row r="8" spans="1:10" ht="15">
      <c r="A8" s="74"/>
      <c r="B8" s="74"/>
      <c r="C8" s="74"/>
      <c r="D8" s="74"/>
      <c r="E8" s="74"/>
      <c r="F8" s="74"/>
      <c r="G8" s="74"/>
      <c r="H8" s="74"/>
      <c r="I8" s="74"/>
      <c r="J8" s="74"/>
    </row>
    <row r="9" spans="1:10" ht="15">
      <c r="A9" s="75"/>
      <c r="B9" s="76" t="s">
        <v>191</v>
      </c>
      <c r="C9" s="75"/>
      <c r="D9" s="75"/>
      <c r="E9" s="75"/>
      <c r="F9" s="75"/>
      <c r="G9" s="75"/>
      <c r="H9" s="75"/>
      <c r="I9" s="75"/>
      <c r="J9" s="75"/>
    </row>
  </sheetData>
  <sheetProtection/>
  <mergeCells count="5">
    <mergeCell ref="A2:J2"/>
    <mergeCell ref="A4:B4"/>
    <mergeCell ref="C4:C5"/>
    <mergeCell ref="D4:D5"/>
    <mergeCell ref="E4:E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2016-07-06T07:02:52Z</cp:lastPrinted>
  <dcterms:created xsi:type="dcterms:W3CDTF">2006-09-28T05:33:49Z</dcterms:created>
  <dcterms:modified xsi:type="dcterms:W3CDTF">2024-03-27T04:49:51Z</dcterms:modified>
  <cp:category/>
  <cp:version/>
  <cp:contentType/>
  <cp:contentStatus/>
</cp:coreProperties>
</file>